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2016-tekući-3 znamenke" sheetId="1" r:id="rId1"/>
    <sheet name="2016-tekući-analitika" sheetId="2" r:id="rId2"/>
    <sheet name="2016-izvorni-3 znamenke" sheetId="3" r:id="rId3"/>
    <sheet name="2016-izvorni-analitika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<sst xmlns="http://schemas.openxmlformats.org/spreadsheetml/2006/main" count="351" uniqueCount="150">
  <si>
    <t>R. br.</t>
  </si>
  <si>
    <t xml:space="preserve">PRIHODI </t>
  </si>
  <si>
    <t>Ministarstvo kulture</t>
  </si>
  <si>
    <t>Konto</t>
  </si>
  <si>
    <t>Ravnatelj:</t>
  </si>
  <si>
    <t>Dražen Siriščević</t>
  </si>
  <si>
    <t>PLANIRANO</t>
  </si>
  <si>
    <t>Pomoći iz proračuna</t>
  </si>
  <si>
    <t>Lokalni proračuni</t>
  </si>
  <si>
    <t>Prihodi od financijske aktivnosti</t>
  </si>
  <si>
    <t>Ostali nespomenuti prihodi</t>
  </si>
  <si>
    <t>Prihodi od prodaje proizvoda i roba te pruženih usluga</t>
  </si>
  <si>
    <t>Prihodi od financiranje rashoda poslovanja</t>
  </si>
  <si>
    <t>Donacije od pravnih i fizičkih osoba izvan proračuna</t>
  </si>
  <si>
    <t>za plaće za redovan rad</t>
  </si>
  <si>
    <t>ostali rashodi za zaposlene</t>
  </si>
  <si>
    <t>za materijalne rashode</t>
  </si>
  <si>
    <t>za financijske rashode</t>
  </si>
  <si>
    <t>za programske rashode</t>
  </si>
  <si>
    <t>knjige</t>
  </si>
  <si>
    <t>Uredska i ostala oprema</t>
  </si>
  <si>
    <t>Ostali vlastiti prihodi</t>
  </si>
  <si>
    <t>Prihodi od prodaje nefinancijske imovine</t>
  </si>
  <si>
    <t>Preneseni višak prihoda iz prethodne godine</t>
  </si>
  <si>
    <t>Ukupno raspoloživi prihodi u godini</t>
  </si>
  <si>
    <t>Plaće za zaposlene</t>
  </si>
  <si>
    <t>Doprinos na plaće za zdravstveno osiguranje</t>
  </si>
  <si>
    <t>Doprinos na plaće za zapošljavanje</t>
  </si>
  <si>
    <t>Jubilarne nagrade</t>
  </si>
  <si>
    <t>Otpremnine</t>
  </si>
  <si>
    <t>Bolest . Inv. smrt</t>
  </si>
  <si>
    <t>Ostale pomoći</t>
  </si>
  <si>
    <t>Regres</t>
  </si>
  <si>
    <t>Uskršnica</t>
  </si>
  <si>
    <t>Božićnica</t>
  </si>
  <si>
    <t>Rođenje djeteta</t>
  </si>
  <si>
    <t>Dar djeci</t>
  </si>
  <si>
    <t>Službena putovanja</t>
  </si>
  <si>
    <t>Naknada prijevoza zaposlenicima</t>
  </si>
  <si>
    <t>Stručno usavršavanje</t>
  </si>
  <si>
    <t>Uredski materijal i osta. mater. rashodi</t>
  </si>
  <si>
    <t>Materijal i sirovine</t>
  </si>
  <si>
    <t>Energija</t>
  </si>
  <si>
    <t>Materijal i djelovi i inv. održavanja</t>
  </si>
  <si>
    <t>Sitni inventar i auto gume</t>
  </si>
  <si>
    <t>Telefon, pošta, prijevoz</t>
  </si>
  <si>
    <t>Tekuće i investicijsko održavanje</t>
  </si>
  <si>
    <t>Informiranje i promidžba</t>
  </si>
  <si>
    <t>Komunalne usluge</t>
  </si>
  <si>
    <t>Zakupnine i najamnine</t>
  </si>
  <si>
    <t>Intelektualne usluge</t>
  </si>
  <si>
    <t>Računalne usluge</t>
  </si>
  <si>
    <t>Ostale usluge</t>
  </si>
  <si>
    <t>Upravno vijeće</t>
  </si>
  <si>
    <t>Osiguranje</t>
  </si>
  <si>
    <t>Reprezentacija</t>
  </si>
  <si>
    <t>Članarine</t>
  </si>
  <si>
    <t>Ostali nespo. rashodi poslovanja</t>
  </si>
  <si>
    <t>Ostali financijski rashodi (bank. Usluge, kamate i tečajne razlike)</t>
  </si>
  <si>
    <t>Službena putovanja programska djelatnost</t>
  </si>
  <si>
    <t xml:space="preserve">Prihod za nabavu opreme </t>
  </si>
  <si>
    <t>II VLASTITI PRIHODI</t>
  </si>
  <si>
    <t>Prihodi od kamata</t>
  </si>
  <si>
    <t>Obračuni prodanih ulaznica</t>
  </si>
  <si>
    <t>Fakturirane ulaznice</t>
  </si>
  <si>
    <t>Prodani programi</t>
  </si>
  <si>
    <t>Prodana pretplata</t>
  </si>
  <si>
    <t>Prihodi od osiguranje za tekuće održavanje</t>
  </si>
  <si>
    <t>Prihodi od HZZO za stručno osposobljav.</t>
  </si>
  <si>
    <t xml:space="preserve">Plaća u naravi </t>
  </si>
  <si>
    <t>Najam velike dvorane</t>
  </si>
  <si>
    <t>Najam male dvorane</t>
  </si>
  <si>
    <t>Najam ostalih prostora</t>
  </si>
  <si>
    <t>Ostale usluge (najam glasovira, platna, projektora i sl)</t>
  </si>
  <si>
    <t>Tehničke usluge</t>
  </si>
  <si>
    <t>Tonsko snimanje, ulaz TV</t>
  </si>
  <si>
    <t>Ugodbe instrumenata</t>
  </si>
  <si>
    <t>Transparenti (baneri)</t>
  </si>
  <si>
    <t>Logo i marketinške usluge</t>
  </si>
  <si>
    <t>Plazma</t>
  </si>
  <si>
    <t>Bilten</t>
  </si>
  <si>
    <t>Prihod od sponzoriranja</t>
  </si>
  <si>
    <t>Reklama leasing vozila</t>
  </si>
  <si>
    <t>Kreditne kartice</t>
  </si>
  <si>
    <t>Prihod od najma poslovnog prostora</t>
  </si>
  <si>
    <t>Refundacija komunalnih troškova</t>
  </si>
  <si>
    <t>Tekuće donacije od fizičkih osoba</t>
  </si>
  <si>
    <t>Tekuće donacije od neprofitnih organizacija</t>
  </si>
  <si>
    <t>Tekuće donacije od trgovačkih i INO društava</t>
  </si>
  <si>
    <t>UKUPNO TEKUĆE DONACIJE</t>
  </si>
  <si>
    <t>Kapitalne donacije od fizičkih osoba</t>
  </si>
  <si>
    <t>Kapitalne donacije od neprofitnih organizacija</t>
  </si>
  <si>
    <t>Kapitalne donacije od trgovačkih i INO društava</t>
  </si>
  <si>
    <t>Prihodi od ovrha</t>
  </si>
  <si>
    <t>UKUPNO OSTALI PRIHODI</t>
  </si>
  <si>
    <t>Prodaja nefinancijske imovine</t>
  </si>
  <si>
    <t>UKUPNO PRODAJA DUGOTRAJNE IMOVINE</t>
  </si>
  <si>
    <t>IZMJENE +/-</t>
  </si>
  <si>
    <t>RASHODI ZA ZAPOSLENE</t>
  </si>
  <si>
    <t>Plaće</t>
  </si>
  <si>
    <t>I   PRORAČUNSKI PRIHODI</t>
  </si>
  <si>
    <t>Rashodi za materijal i energiju</t>
  </si>
  <si>
    <t>Doprinosi na plaće</t>
  </si>
  <si>
    <t>Ostali rashodi za zaposlene</t>
  </si>
  <si>
    <t>Naknade troškova zaposlenima</t>
  </si>
  <si>
    <t>Rashodi za usluge</t>
  </si>
  <si>
    <t>Ostali nespomenuti rashodi poslovanja</t>
  </si>
  <si>
    <t>Ostali financijski rashodi</t>
  </si>
  <si>
    <t>PRIHOD IZ PRORAČUNA ZA FINANCIRANJE REDOVNE DJELATNOSTI</t>
  </si>
  <si>
    <t>PRIHODI IZ PRORAČUNA ZA FINANCIRANJE PROGRAMSKE DJELATNOSTI</t>
  </si>
  <si>
    <t xml:space="preserve">MATERIJALNI RASHODI  </t>
  </si>
  <si>
    <t xml:space="preserve">FINANCIJSKI  RASHODI </t>
  </si>
  <si>
    <t>PRIHODI IZ PRORAČUNA ZA FINANCIRANJE RASHODA ZA NABAVU NEFINANCIJSKE IMOVINE</t>
  </si>
  <si>
    <t>UKUPNO PRORAČUNSKI PRIHODI</t>
  </si>
  <si>
    <t>MINISTARSTVO KULTURE</t>
  </si>
  <si>
    <t>LOKALNI PRORAČUNI</t>
  </si>
  <si>
    <t>POMOĆI IZ PRORAČUNA</t>
  </si>
  <si>
    <t>PRIHODI OD FINANCIJSKE IMOVINE</t>
  </si>
  <si>
    <t>PRIHODI PO POSEBNIM PROPISIMA</t>
  </si>
  <si>
    <t>PRIHODI OD PRUŽENIH USLUGA</t>
  </si>
  <si>
    <t>UKUPNO DONACIJE</t>
  </si>
  <si>
    <t>PRIHODI OD PRUŽENIH USLUGA I PRIHODI OD DONACIJA</t>
  </si>
  <si>
    <t>UKUPNO PRIHODI IZ PRORAČUNA I VLASTITI PRIHODI (I + II)</t>
  </si>
  <si>
    <t xml:space="preserve">SVEUKUPNO  PRIHODI             </t>
  </si>
  <si>
    <t>I   UKUPNA SREDSTVA PRORAČUNA</t>
  </si>
  <si>
    <t>II    UKUPNO VLASTITI PRIHODI</t>
  </si>
  <si>
    <t>III    PRENESENI VIŠAK POSLOVANJA</t>
  </si>
  <si>
    <t>IZVORNI PLAN 2015.</t>
  </si>
  <si>
    <t>Minimalni troškovi gradskih termina</t>
  </si>
  <si>
    <t>KONCERTNA DVORANA VATROSLAVA LISINSKOG - FINANCIJSKI PLAN PRIHODA ZA 2016. GODINU</t>
  </si>
  <si>
    <t xml:space="preserve">PLAN PRIHODA ZA 2016. U ODNOSU NA PLAN PRIHODA 2015. </t>
  </si>
  <si>
    <t>PLAN 2016.</t>
  </si>
  <si>
    <t>Službena radna odjeća i obuća</t>
  </si>
  <si>
    <t>Zdravstvene usluge</t>
  </si>
  <si>
    <t>Zatezne kamate</t>
  </si>
  <si>
    <t>smjernice GUK-a za      %</t>
  </si>
  <si>
    <t xml:space="preserve">PLAN PRIHODA ZA 2016. </t>
  </si>
  <si>
    <t>IZVORNI PLAN 2016.</t>
  </si>
  <si>
    <t>TEKUĆI PLAN 2016.</t>
  </si>
  <si>
    <t>doprinosi na plaće</t>
  </si>
  <si>
    <t>ur.br. :</t>
  </si>
  <si>
    <t>klavir (1.170.000) inv održ (300.000) programi (1.425.000)</t>
  </si>
  <si>
    <t>ZR</t>
  </si>
  <si>
    <t>Prihodi od tečajnih razlika</t>
  </si>
  <si>
    <t>croatia, ina, splitska banka</t>
  </si>
  <si>
    <t>TZ  Zagreba</t>
  </si>
  <si>
    <t>Grad nije planirao, isplaćeno u 06/16-7.500,00</t>
  </si>
  <si>
    <t>Zagreb, 21.12.2016.</t>
  </si>
  <si>
    <t xml:space="preserve">ur.br. : </t>
  </si>
  <si>
    <t xml:space="preserve">Zagreb, 21. prosinac 2016.g.            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</si>
</sst>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4" fontId="2" fillId="33" borderId="10" xfId="0" applyNumberFormat="1" applyFont="1" applyFill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4" fontId="0" fillId="0" borderId="10" xfId="0" applyNumberFormat="1" applyBorder="1" applyAlignment="1">
      <alignment/>
    </xf>
    <xf numFmtId="4" fontId="3" fillId="33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4" fontId="4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4" fontId="4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/>
    </xf>
    <xf numFmtId="4" fontId="2" fillId="34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right"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Layout" workbookViewId="0" topLeftCell="A1">
      <selection activeCell="D14" sqref="D14"/>
    </sheetView>
  </sheetViews>
  <sheetFormatPr defaultColWidth="9.140625" defaultRowHeight="15"/>
  <cols>
    <col min="1" max="1" width="6.28125" style="0" customWidth="1"/>
    <col min="3" max="3" width="42.00390625" style="0" customWidth="1"/>
    <col min="4" max="4" width="21.140625" style="0" customWidth="1"/>
  </cols>
  <sheetData>
    <row r="1" spans="1:4" s="90" customFormat="1" ht="29.25" customHeight="1">
      <c r="A1" s="87" t="s">
        <v>0</v>
      </c>
      <c r="B1" s="88" t="s">
        <v>3</v>
      </c>
      <c r="C1" s="89" t="s">
        <v>1</v>
      </c>
      <c r="D1" s="89" t="s">
        <v>6</v>
      </c>
    </row>
    <row r="2" spans="1:4" ht="15">
      <c r="A2" s="1"/>
      <c r="B2" s="1"/>
      <c r="C2" s="1"/>
      <c r="D2" s="1"/>
    </row>
    <row r="3" spans="1:4" ht="15">
      <c r="A3" s="2">
        <v>1</v>
      </c>
      <c r="B3" s="2">
        <v>2</v>
      </c>
      <c r="C3" s="2">
        <v>3</v>
      </c>
      <c r="D3" s="2">
        <v>4</v>
      </c>
    </row>
    <row r="4" spans="1:4" ht="15">
      <c r="A4" s="2">
        <v>1</v>
      </c>
      <c r="B4" s="1">
        <v>63</v>
      </c>
      <c r="C4" s="3" t="s">
        <v>7</v>
      </c>
      <c r="D4" s="6">
        <f>SUM(D5:D6)</f>
        <v>30000</v>
      </c>
    </row>
    <row r="5" spans="1:4" ht="15">
      <c r="A5" s="2"/>
      <c r="B5" s="2">
        <v>636</v>
      </c>
      <c r="C5" s="4" t="s">
        <v>2</v>
      </c>
      <c r="D5" s="5">
        <v>30000</v>
      </c>
    </row>
    <row r="6" spans="1:4" ht="15">
      <c r="A6" s="2"/>
      <c r="B6" s="2"/>
      <c r="C6" s="4" t="s">
        <v>8</v>
      </c>
      <c r="D6" s="5">
        <v>0</v>
      </c>
    </row>
    <row r="7" spans="1:4" ht="15">
      <c r="A7" s="2">
        <v>3</v>
      </c>
      <c r="B7" s="1">
        <v>641</v>
      </c>
      <c r="C7" s="3" t="s">
        <v>9</v>
      </c>
      <c r="D7" s="6">
        <v>10000</v>
      </c>
    </row>
    <row r="8" spans="1:4" ht="15">
      <c r="A8" s="2">
        <v>4</v>
      </c>
      <c r="B8" s="26">
        <v>652</v>
      </c>
      <c r="C8" s="3" t="s">
        <v>10</v>
      </c>
      <c r="D8" s="6">
        <v>9000000</v>
      </c>
    </row>
    <row r="9" spans="1:4" ht="22.5">
      <c r="A9" s="2">
        <v>5</v>
      </c>
      <c r="B9" s="26">
        <v>661</v>
      </c>
      <c r="C9" s="3" t="s">
        <v>11</v>
      </c>
      <c r="D9" s="6">
        <v>5194952</v>
      </c>
    </row>
    <row r="10" spans="1:4" ht="22.5">
      <c r="A10" s="2">
        <v>6</v>
      </c>
      <c r="B10" s="26">
        <v>663</v>
      </c>
      <c r="C10" s="3" t="s">
        <v>13</v>
      </c>
      <c r="D10" s="6">
        <v>50000</v>
      </c>
    </row>
    <row r="11" spans="1:4" ht="15">
      <c r="A11" s="2">
        <v>7</v>
      </c>
      <c r="B11" s="26">
        <v>671</v>
      </c>
      <c r="C11" s="3" t="s">
        <v>12</v>
      </c>
      <c r="D11" s="6">
        <f>SUM(D12:D19)</f>
        <v>13873048</v>
      </c>
    </row>
    <row r="12" spans="1:4" ht="15">
      <c r="A12" s="2"/>
      <c r="B12" s="25"/>
      <c r="C12" s="4" t="s">
        <v>14</v>
      </c>
      <c r="D12" s="18">
        <v>6082020</v>
      </c>
    </row>
    <row r="13" spans="1:4" ht="15">
      <c r="A13" s="2"/>
      <c r="B13" s="25"/>
      <c r="C13" s="4" t="s">
        <v>15</v>
      </c>
      <c r="D13" s="7">
        <v>187670</v>
      </c>
    </row>
    <row r="14" spans="1:4" ht="15">
      <c r="A14" s="2"/>
      <c r="B14" s="25"/>
      <c r="C14" s="4" t="s">
        <v>139</v>
      </c>
      <c r="D14" s="7">
        <v>1076050</v>
      </c>
    </row>
    <row r="15" spans="1:4" ht="15">
      <c r="A15" s="2"/>
      <c r="B15" s="25"/>
      <c r="C15" s="4" t="s">
        <v>16</v>
      </c>
      <c r="D15" s="5">
        <v>4702716</v>
      </c>
    </row>
    <row r="16" spans="1:4" ht="15">
      <c r="A16" s="2"/>
      <c r="B16" s="25"/>
      <c r="C16" s="4" t="s">
        <v>17</v>
      </c>
      <c r="D16" s="5">
        <v>84592</v>
      </c>
    </row>
    <row r="17" spans="1:4" ht="15">
      <c r="A17" s="2"/>
      <c r="B17" s="25"/>
      <c r="C17" s="4" t="s">
        <v>18</v>
      </c>
      <c r="D17" s="5">
        <v>1190000</v>
      </c>
    </row>
    <row r="18" spans="1:4" ht="15">
      <c r="A18" s="2"/>
      <c r="B18" s="25"/>
      <c r="C18" s="4" t="s">
        <v>19</v>
      </c>
      <c r="D18" s="5"/>
    </row>
    <row r="19" spans="1:4" ht="15">
      <c r="A19" s="2"/>
      <c r="B19" s="25"/>
      <c r="C19" s="4" t="s">
        <v>20</v>
      </c>
      <c r="D19" s="5">
        <v>550000</v>
      </c>
    </row>
    <row r="20" spans="1:4" ht="15">
      <c r="A20" s="2">
        <v>8</v>
      </c>
      <c r="B20" s="26">
        <v>683</v>
      </c>
      <c r="C20" s="3" t="s">
        <v>21</v>
      </c>
      <c r="D20" s="6">
        <v>35000</v>
      </c>
    </row>
    <row r="21" spans="1:4" ht="15">
      <c r="A21" s="2">
        <v>9</v>
      </c>
      <c r="B21" s="26">
        <v>721</v>
      </c>
      <c r="C21" s="3" t="s">
        <v>22</v>
      </c>
      <c r="D21" s="6">
        <v>0</v>
      </c>
    </row>
    <row r="22" spans="1:4" ht="25.5">
      <c r="A22" s="2">
        <v>10</v>
      </c>
      <c r="B22" s="2"/>
      <c r="C22" s="8" t="s">
        <v>23</v>
      </c>
      <c r="D22" s="5"/>
    </row>
    <row r="23" spans="1:4" ht="15">
      <c r="A23" s="9">
        <v>0</v>
      </c>
      <c r="B23" s="9"/>
      <c r="C23" s="10" t="s">
        <v>24</v>
      </c>
      <c r="D23" s="11">
        <f>SUM(D4+D7+D8+D9+D10+D11+D20+D21+D22)</f>
        <v>28193000</v>
      </c>
    </row>
    <row r="24" spans="1:4" ht="15">
      <c r="A24" s="12"/>
      <c r="B24" s="13"/>
      <c r="C24" s="14"/>
      <c r="D24" s="14"/>
    </row>
    <row r="25" spans="1:4" ht="15">
      <c r="A25" s="12"/>
      <c r="B25" s="13"/>
      <c r="C25" s="15"/>
      <c r="D25" s="15"/>
    </row>
    <row r="26" spans="1:4" ht="15">
      <c r="A26" s="13" t="s">
        <v>149</v>
      </c>
      <c r="B26" s="13"/>
      <c r="D26" s="16" t="s">
        <v>4</v>
      </c>
    </row>
    <row r="27" spans="1:4" ht="15">
      <c r="A27" s="13" t="s">
        <v>140</v>
      </c>
      <c r="B27" s="13"/>
      <c r="D27" s="16"/>
    </row>
    <row r="28" spans="1:4" ht="15">
      <c r="A28" s="14"/>
      <c r="B28" s="17"/>
      <c r="C28" s="14"/>
      <c r="D28" s="16"/>
    </row>
    <row r="29" ht="15">
      <c r="D29" s="16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&amp;L&amp;G&amp;CKONCERTNA DVORANA VATROSLAVA LISINSKOG
FINANCIJSKI PLAN PRIHODA ZA 2017. GODINU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56">
      <selection activeCell="A70" sqref="A70:F117"/>
    </sheetView>
  </sheetViews>
  <sheetFormatPr defaultColWidth="9.140625" defaultRowHeight="15"/>
  <cols>
    <col min="1" max="1" width="4.8515625" style="0" customWidth="1"/>
    <col min="3" max="3" width="29.28125" style="0" customWidth="1"/>
    <col min="4" max="4" width="14.28125" style="0" customWidth="1"/>
    <col min="5" max="5" width="14.8515625" style="0" customWidth="1"/>
    <col min="6" max="6" width="14.00390625" style="0" customWidth="1"/>
  </cols>
  <sheetData>
    <row r="1" spans="1:6" ht="15">
      <c r="A1" s="27"/>
      <c r="B1" s="27" t="s">
        <v>3</v>
      </c>
      <c r="C1" s="28" t="s">
        <v>136</v>
      </c>
      <c r="D1" s="29"/>
      <c r="E1" s="30"/>
      <c r="F1" s="30"/>
    </row>
    <row r="2" spans="1:6" ht="22.5">
      <c r="A2" s="1" t="s">
        <v>0</v>
      </c>
      <c r="B2" s="31"/>
      <c r="C2" s="1" t="s">
        <v>1</v>
      </c>
      <c r="D2" s="1" t="s">
        <v>137</v>
      </c>
      <c r="E2" s="1" t="s">
        <v>97</v>
      </c>
      <c r="F2" s="32" t="s">
        <v>138</v>
      </c>
    </row>
    <row r="3" spans="1:6" ht="15">
      <c r="A3" s="2">
        <v>1</v>
      </c>
      <c r="B3" s="2">
        <v>2</v>
      </c>
      <c r="C3" s="2">
        <v>3</v>
      </c>
      <c r="D3" s="2">
        <v>4</v>
      </c>
      <c r="E3" s="47">
        <v>5</v>
      </c>
      <c r="F3" s="47">
        <v>6</v>
      </c>
    </row>
    <row r="4" spans="1:6" ht="15">
      <c r="A4" s="9"/>
      <c r="B4" s="44"/>
      <c r="C4" s="10" t="s">
        <v>100</v>
      </c>
      <c r="D4" s="10"/>
      <c r="E4" s="59"/>
      <c r="F4" s="59"/>
    </row>
    <row r="5" spans="1:6" ht="15">
      <c r="A5" s="2">
        <v>1</v>
      </c>
      <c r="B5" s="33">
        <v>67111111</v>
      </c>
      <c r="C5" s="4" t="s">
        <v>25</v>
      </c>
      <c r="D5" s="5">
        <v>5904000</v>
      </c>
      <c r="E5" s="18">
        <f>SUM(F5-D5)</f>
        <v>178020</v>
      </c>
      <c r="F5" s="76">
        <v>6082020</v>
      </c>
    </row>
    <row r="6" spans="1:6" ht="15">
      <c r="A6" s="1"/>
      <c r="B6" s="31"/>
      <c r="C6" s="3" t="s">
        <v>99</v>
      </c>
      <c r="D6" s="6">
        <f>SUM(D5)</f>
        <v>5904000</v>
      </c>
      <c r="E6" s="36">
        <f>SUM(E5)</f>
        <v>178020</v>
      </c>
      <c r="F6" s="36">
        <f>SUM(F5)</f>
        <v>6082020</v>
      </c>
    </row>
    <row r="7" spans="1:6" ht="22.5">
      <c r="A7" s="2">
        <v>2</v>
      </c>
      <c r="B7" s="33">
        <v>67111132</v>
      </c>
      <c r="C7" s="4" t="s">
        <v>26</v>
      </c>
      <c r="D7" s="5">
        <v>915100</v>
      </c>
      <c r="E7" s="18">
        <f aca="true" t="shared" si="0" ref="E7:E18">SUM(F7-D7)</f>
        <v>54530</v>
      </c>
      <c r="F7" s="5">
        <v>969630</v>
      </c>
    </row>
    <row r="8" spans="1:6" ht="15">
      <c r="A8" s="2">
        <v>3</v>
      </c>
      <c r="B8" s="33">
        <v>67111133</v>
      </c>
      <c r="C8" s="4" t="s">
        <v>27</v>
      </c>
      <c r="D8" s="18">
        <v>100300</v>
      </c>
      <c r="E8" s="18">
        <f t="shared" si="0"/>
        <v>6120</v>
      </c>
      <c r="F8" s="18">
        <v>106420</v>
      </c>
    </row>
    <row r="9" spans="1:6" ht="15">
      <c r="A9" s="1"/>
      <c r="B9" s="31"/>
      <c r="C9" s="3" t="s">
        <v>102</v>
      </c>
      <c r="D9" s="36">
        <f>SUM(D7:D8)</f>
        <v>1015400</v>
      </c>
      <c r="E9" s="36">
        <f>SUM(E7:E8)</f>
        <v>60650</v>
      </c>
      <c r="F9" s="36">
        <f>SUM(F7:F8)</f>
        <v>1076050</v>
      </c>
    </row>
    <row r="10" spans="1:7" ht="15">
      <c r="A10" s="2">
        <v>4</v>
      </c>
      <c r="B10" s="33">
        <v>67111121</v>
      </c>
      <c r="C10" s="4" t="s">
        <v>28</v>
      </c>
      <c r="D10" s="18">
        <v>15500</v>
      </c>
      <c r="E10" s="18">
        <f t="shared" si="0"/>
        <v>-15500</v>
      </c>
      <c r="F10" s="18">
        <v>0</v>
      </c>
      <c r="G10" t="s">
        <v>146</v>
      </c>
    </row>
    <row r="11" spans="1:6" ht="15">
      <c r="A11" s="2">
        <v>5</v>
      </c>
      <c r="B11" s="33">
        <v>67111122</v>
      </c>
      <c r="C11" s="4" t="s">
        <v>29</v>
      </c>
      <c r="D11" s="18">
        <v>49850</v>
      </c>
      <c r="E11" s="18">
        <f t="shared" si="0"/>
        <v>20220</v>
      </c>
      <c r="F11" s="18">
        <v>70070</v>
      </c>
    </row>
    <row r="12" spans="1:6" ht="15">
      <c r="A12" s="2">
        <v>6</v>
      </c>
      <c r="B12" s="33">
        <v>67111123</v>
      </c>
      <c r="C12" s="4" t="s">
        <v>30</v>
      </c>
      <c r="D12" s="18">
        <v>3000</v>
      </c>
      <c r="E12" s="18">
        <f t="shared" si="0"/>
        <v>-3000</v>
      </c>
      <c r="F12" s="18">
        <v>0</v>
      </c>
    </row>
    <row r="13" spans="1:6" ht="15">
      <c r="A13" s="2">
        <v>7</v>
      </c>
      <c r="B13" s="33">
        <v>67111124</v>
      </c>
      <c r="C13" s="4" t="s">
        <v>31</v>
      </c>
      <c r="D13" s="18"/>
      <c r="E13" s="18">
        <f t="shared" si="0"/>
        <v>0</v>
      </c>
      <c r="F13" s="18"/>
    </row>
    <row r="14" spans="1:6" ht="15">
      <c r="A14" s="2">
        <v>8</v>
      </c>
      <c r="B14" s="33">
        <v>67111125</v>
      </c>
      <c r="C14" s="4" t="s">
        <v>32</v>
      </c>
      <c r="D14" s="18">
        <v>60000</v>
      </c>
      <c r="E14" s="18">
        <f t="shared" si="0"/>
        <v>-2000</v>
      </c>
      <c r="F14" s="18">
        <v>58000</v>
      </c>
    </row>
    <row r="15" spans="1:6" ht="15">
      <c r="A15" s="2">
        <v>9</v>
      </c>
      <c r="B15" s="33">
        <v>67111126</v>
      </c>
      <c r="C15" s="4" t="s">
        <v>33</v>
      </c>
      <c r="D15" s="18">
        <v>24000</v>
      </c>
      <c r="E15" s="18">
        <f t="shared" si="0"/>
        <v>-400</v>
      </c>
      <c r="F15" s="18">
        <v>23600</v>
      </c>
    </row>
    <row r="16" spans="1:6" ht="15">
      <c r="A16" s="2">
        <v>10</v>
      </c>
      <c r="B16" s="33">
        <v>67111126</v>
      </c>
      <c r="C16" s="4" t="s">
        <v>34</v>
      </c>
      <c r="D16" s="18">
        <v>29500</v>
      </c>
      <c r="E16" s="18">
        <f t="shared" si="0"/>
        <v>-500</v>
      </c>
      <c r="F16" s="18">
        <v>29000</v>
      </c>
    </row>
    <row r="17" spans="1:6" ht="15">
      <c r="A17" s="2">
        <v>11</v>
      </c>
      <c r="B17" s="33">
        <v>67111128</v>
      </c>
      <c r="C17" s="4" t="s">
        <v>35</v>
      </c>
      <c r="D17" s="18"/>
      <c r="E17" s="18">
        <f t="shared" si="0"/>
        <v>0</v>
      </c>
      <c r="F17" s="18"/>
    </row>
    <row r="18" spans="1:6" ht="15">
      <c r="A18" s="2">
        <v>12</v>
      </c>
      <c r="B18" s="33">
        <v>67111128</v>
      </c>
      <c r="C18" s="4" t="s">
        <v>36</v>
      </c>
      <c r="D18" s="18">
        <v>12000</v>
      </c>
      <c r="E18" s="18">
        <f t="shared" si="0"/>
        <v>-5000</v>
      </c>
      <c r="F18" s="18">
        <v>7000</v>
      </c>
    </row>
    <row r="19" spans="1:6" ht="19.5" customHeight="1">
      <c r="A19" s="1"/>
      <c r="B19" s="31"/>
      <c r="C19" s="3" t="s">
        <v>103</v>
      </c>
      <c r="D19" s="36">
        <f>SUM(D10:D18)</f>
        <v>193850</v>
      </c>
      <c r="E19" s="36">
        <f>SUM(E10:E18)</f>
        <v>-6180</v>
      </c>
      <c r="F19" s="36">
        <f>SUM(F10:F18)</f>
        <v>187670</v>
      </c>
    </row>
    <row r="20" spans="1:6" ht="18.75" customHeight="1">
      <c r="A20" s="2"/>
      <c r="B20" s="31">
        <v>31</v>
      </c>
      <c r="C20" s="3" t="s">
        <v>98</v>
      </c>
      <c r="D20" s="36">
        <f>SUM(D6+D9+D19)</f>
        <v>7113250</v>
      </c>
      <c r="E20" s="36">
        <f>SUM(E6+E9+E19)</f>
        <v>232490</v>
      </c>
      <c r="F20" s="36">
        <f>SUM(F6+F9+F19)</f>
        <v>7345740</v>
      </c>
    </row>
    <row r="21" spans="1:6" ht="15.75" customHeight="1">
      <c r="A21" s="2">
        <v>13</v>
      </c>
      <c r="B21" s="33">
        <v>67111211</v>
      </c>
      <c r="C21" s="4" t="s">
        <v>37</v>
      </c>
      <c r="D21" s="5">
        <v>0</v>
      </c>
      <c r="E21" s="18">
        <f>SUM(F21-D21)</f>
        <v>0</v>
      </c>
      <c r="F21" s="5">
        <v>0</v>
      </c>
    </row>
    <row r="22" spans="1:6" ht="15">
      <c r="A22" s="2">
        <v>14</v>
      </c>
      <c r="B22" s="33">
        <v>67111212</v>
      </c>
      <c r="C22" s="4" t="s">
        <v>38</v>
      </c>
      <c r="D22" s="5">
        <v>271000</v>
      </c>
      <c r="E22" s="18">
        <f>SUM(F22-D22)</f>
        <v>19000</v>
      </c>
      <c r="F22" s="5">
        <v>290000</v>
      </c>
    </row>
    <row r="23" spans="1:6" ht="15">
      <c r="A23" s="2">
        <v>15</v>
      </c>
      <c r="B23" s="33">
        <v>67111213</v>
      </c>
      <c r="C23" s="4" t="s">
        <v>39</v>
      </c>
      <c r="D23" s="5">
        <v>0</v>
      </c>
      <c r="E23" s="18">
        <f>SUM(F23-D23)</f>
        <v>600</v>
      </c>
      <c r="F23" s="5">
        <v>600</v>
      </c>
    </row>
    <row r="24" spans="1:6" ht="21" customHeight="1">
      <c r="A24" s="27"/>
      <c r="B24" s="40">
        <v>321</v>
      </c>
      <c r="C24" s="3" t="s">
        <v>104</v>
      </c>
      <c r="D24" s="37">
        <f>SUM(D21:D23)</f>
        <v>271000</v>
      </c>
      <c r="E24" s="37">
        <f>SUM(E21:E23)</f>
        <v>19600</v>
      </c>
      <c r="F24" s="37">
        <f>SUM(F21:F23)</f>
        <v>290600</v>
      </c>
    </row>
    <row r="25" spans="1:6" ht="15">
      <c r="A25" s="2">
        <v>16</v>
      </c>
      <c r="B25" s="33">
        <v>67111221</v>
      </c>
      <c r="C25" s="4" t="s">
        <v>40</v>
      </c>
      <c r="D25" s="5">
        <v>57990</v>
      </c>
      <c r="E25" s="18">
        <f aca="true" t="shared" si="1" ref="E25:E30">SUM(F25-D25)</f>
        <v>77010</v>
      </c>
      <c r="F25" s="5">
        <v>135000</v>
      </c>
    </row>
    <row r="26" spans="1:6" ht="15">
      <c r="A26" s="2">
        <v>17</v>
      </c>
      <c r="B26" s="33">
        <v>67111222</v>
      </c>
      <c r="C26" s="4" t="s">
        <v>41</v>
      </c>
      <c r="D26" s="5">
        <v>25000</v>
      </c>
      <c r="E26" s="18">
        <f t="shared" si="1"/>
        <v>-23884</v>
      </c>
      <c r="F26" s="5">
        <v>1116</v>
      </c>
    </row>
    <row r="27" spans="1:6" ht="15">
      <c r="A27" s="2">
        <v>18</v>
      </c>
      <c r="B27" s="33">
        <v>67111223</v>
      </c>
      <c r="C27" s="4" t="s">
        <v>42</v>
      </c>
      <c r="D27" s="5">
        <v>2445000</v>
      </c>
      <c r="E27" s="18">
        <f t="shared" si="1"/>
        <v>-445000</v>
      </c>
      <c r="F27" s="5">
        <v>2000000</v>
      </c>
    </row>
    <row r="28" spans="1:6" ht="15">
      <c r="A28" s="2">
        <v>19</v>
      </c>
      <c r="B28" s="33">
        <v>67111224</v>
      </c>
      <c r="C28" s="4" t="s">
        <v>43</v>
      </c>
      <c r="D28" s="5">
        <v>40000</v>
      </c>
      <c r="E28" s="18">
        <f t="shared" si="1"/>
        <v>-25000</v>
      </c>
      <c r="F28" s="5">
        <v>15000</v>
      </c>
    </row>
    <row r="29" spans="1:6" ht="15">
      <c r="A29" s="27">
        <v>20</v>
      </c>
      <c r="B29" s="34">
        <v>67111225</v>
      </c>
      <c r="C29" s="38" t="s">
        <v>44</v>
      </c>
      <c r="D29" s="39">
        <v>10000</v>
      </c>
      <c r="E29" s="18">
        <f t="shared" si="1"/>
        <v>-3000</v>
      </c>
      <c r="F29" s="39">
        <v>7000</v>
      </c>
    </row>
    <row r="30" spans="1:6" ht="15">
      <c r="A30" s="27"/>
      <c r="B30" s="34"/>
      <c r="C30" s="38" t="s">
        <v>132</v>
      </c>
      <c r="D30" s="39">
        <v>40000</v>
      </c>
      <c r="E30" s="18">
        <f t="shared" si="1"/>
        <v>-40000</v>
      </c>
      <c r="F30" s="39">
        <v>0</v>
      </c>
    </row>
    <row r="31" spans="1:6" ht="15">
      <c r="A31" s="27"/>
      <c r="B31" s="40">
        <v>322</v>
      </c>
      <c r="C31" s="29" t="s">
        <v>101</v>
      </c>
      <c r="D31" s="37">
        <f>SUM(D25:D30)</f>
        <v>2617990</v>
      </c>
      <c r="E31" s="37">
        <f>SUM(E25:E30)</f>
        <v>-459874</v>
      </c>
      <c r="F31" s="37">
        <f>SUM(F25:F30)</f>
        <v>2158116</v>
      </c>
    </row>
    <row r="32" spans="1:6" ht="15">
      <c r="A32" s="2">
        <v>21</v>
      </c>
      <c r="B32" s="33">
        <v>67111231</v>
      </c>
      <c r="C32" s="4" t="s">
        <v>45</v>
      </c>
      <c r="D32" s="5">
        <v>35020</v>
      </c>
      <c r="E32" s="18">
        <f>SUM(F32-D32)</f>
        <v>-15020</v>
      </c>
      <c r="F32" s="5">
        <v>20000</v>
      </c>
    </row>
    <row r="33" spans="1:6" ht="15">
      <c r="A33" s="2">
        <v>22</v>
      </c>
      <c r="B33" s="33">
        <v>67111232</v>
      </c>
      <c r="C33" s="4" t="s">
        <v>46</v>
      </c>
      <c r="D33" s="5">
        <v>1300000</v>
      </c>
      <c r="E33" s="18">
        <f aca="true" t="shared" si="2" ref="E33:E40">SUM(F33-D33)</f>
        <v>0</v>
      </c>
      <c r="F33" s="78">
        <v>1300000</v>
      </c>
    </row>
    <row r="34" spans="1:6" ht="15">
      <c r="A34" s="2">
        <v>23</v>
      </c>
      <c r="B34" s="33">
        <v>67111233</v>
      </c>
      <c r="C34" s="4" t="s">
        <v>47</v>
      </c>
      <c r="D34" s="5"/>
      <c r="E34" s="18">
        <f t="shared" si="2"/>
        <v>0</v>
      </c>
      <c r="F34" s="5"/>
    </row>
    <row r="35" spans="1:6" ht="15">
      <c r="A35" s="2">
        <v>24</v>
      </c>
      <c r="B35" s="33">
        <v>67111234</v>
      </c>
      <c r="C35" s="4" t="s">
        <v>48</v>
      </c>
      <c r="D35" s="5">
        <v>410000</v>
      </c>
      <c r="E35" s="18">
        <f t="shared" si="2"/>
        <v>-144000</v>
      </c>
      <c r="F35" s="5">
        <v>266000</v>
      </c>
    </row>
    <row r="36" spans="1:6" ht="15">
      <c r="A36" s="2">
        <v>25</v>
      </c>
      <c r="B36" s="33">
        <v>67111235</v>
      </c>
      <c r="C36" s="4" t="s">
        <v>49</v>
      </c>
      <c r="D36" s="5">
        <v>223550</v>
      </c>
      <c r="E36" s="18">
        <f t="shared" si="2"/>
        <v>-155550</v>
      </c>
      <c r="F36" s="5">
        <v>68000</v>
      </c>
    </row>
    <row r="37" spans="1:6" ht="15">
      <c r="A37" s="2"/>
      <c r="B37" s="33">
        <v>67111236</v>
      </c>
      <c r="C37" s="4" t="s">
        <v>133</v>
      </c>
      <c r="D37" s="5">
        <v>50000</v>
      </c>
      <c r="E37" s="18">
        <f t="shared" si="2"/>
        <v>-50000</v>
      </c>
      <c r="F37" s="5">
        <v>0</v>
      </c>
    </row>
    <row r="38" spans="1:6" ht="15">
      <c r="A38" s="2">
        <v>26</v>
      </c>
      <c r="B38" s="33">
        <v>67111237</v>
      </c>
      <c r="C38" s="4" t="s">
        <v>50</v>
      </c>
      <c r="D38" s="5"/>
      <c r="E38" s="18">
        <f t="shared" si="2"/>
        <v>150000</v>
      </c>
      <c r="F38" s="5">
        <v>150000</v>
      </c>
    </row>
    <row r="39" spans="1:6" ht="15">
      <c r="A39" s="2">
        <v>27</v>
      </c>
      <c r="B39" s="33">
        <v>67111238</v>
      </c>
      <c r="C39" s="4" t="s">
        <v>51</v>
      </c>
      <c r="D39" s="5">
        <v>33400</v>
      </c>
      <c r="E39" s="18">
        <f t="shared" si="2"/>
        <v>116600</v>
      </c>
      <c r="F39" s="5">
        <v>150000</v>
      </c>
    </row>
    <row r="40" spans="1:6" ht="15">
      <c r="A40" s="27">
        <v>28</v>
      </c>
      <c r="B40" s="34">
        <v>67111239</v>
      </c>
      <c r="C40" s="38" t="s">
        <v>52</v>
      </c>
      <c r="D40" s="39"/>
      <c r="E40" s="18">
        <f t="shared" si="2"/>
        <v>0</v>
      </c>
      <c r="F40" s="39"/>
    </row>
    <row r="41" spans="1:6" ht="15.75" customHeight="1">
      <c r="A41" s="2"/>
      <c r="B41" s="31">
        <v>323</v>
      </c>
      <c r="C41" s="3" t="s">
        <v>105</v>
      </c>
      <c r="D41" s="6">
        <f>SUM(D32:D40)</f>
        <v>2051970</v>
      </c>
      <c r="E41" s="6">
        <f>SUM(E32:E40)</f>
        <v>-97970</v>
      </c>
      <c r="F41" s="6">
        <f>SUM(F32:F40)</f>
        <v>1954000</v>
      </c>
    </row>
    <row r="42" spans="1:6" ht="15">
      <c r="A42" s="2">
        <v>29</v>
      </c>
      <c r="B42" s="33">
        <v>67111291</v>
      </c>
      <c r="C42" s="4" t="s">
        <v>53</v>
      </c>
      <c r="D42" s="5">
        <v>23000</v>
      </c>
      <c r="E42" s="18">
        <f>SUM(F42-D42)</f>
        <v>-3000</v>
      </c>
      <c r="F42" s="5">
        <v>20000</v>
      </c>
    </row>
    <row r="43" spans="1:6" ht="15">
      <c r="A43" s="2">
        <v>30</v>
      </c>
      <c r="B43" s="33">
        <v>67111292</v>
      </c>
      <c r="C43" s="4" t="s">
        <v>54</v>
      </c>
      <c r="D43" s="5">
        <v>321000</v>
      </c>
      <c r="E43" s="18">
        <f>SUM(F43-D43)</f>
        <v>-41000</v>
      </c>
      <c r="F43" s="5">
        <v>280000</v>
      </c>
    </row>
    <row r="44" spans="1:6" ht="15">
      <c r="A44" s="2">
        <v>31</v>
      </c>
      <c r="B44" s="33">
        <v>67111293</v>
      </c>
      <c r="C44" s="4" t="s">
        <v>55</v>
      </c>
      <c r="D44" s="5"/>
      <c r="E44" s="18">
        <f>SUM(F44-D44)</f>
        <v>0</v>
      </c>
      <c r="F44" s="5"/>
    </row>
    <row r="45" spans="1:6" ht="15">
      <c r="A45" s="27">
        <v>32</v>
      </c>
      <c r="B45" s="34">
        <v>67111294</v>
      </c>
      <c r="C45" s="38" t="s">
        <v>56</v>
      </c>
      <c r="D45" s="39">
        <v>100</v>
      </c>
      <c r="E45" s="18">
        <f>SUM(F45-D45)</f>
        <v>-100</v>
      </c>
      <c r="F45" s="39">
        <v>0</v>
      </c>
    </row>
    <row r="46" spans="1:6" ht="15">
      <c r="A46" s="27">
        <v>33</v>
      </c>
      <c r="B46" s="34">
        <v>67111299</v>
      </c>
      <c r="C46" s="38" t="s">
        <v>57</v>
      </c>
      <c r="D46" s="39"/>
      <c r="E46" s="18">
        <f>SUM(F46-D46)</f>
        <v>0</v>
      </c>
      <c r="F46" s="39"/>
    </row>
    <row r="47" spans="1:6" ht="27.75" customHeight="1">
      <c r="A47" s="27"/>
      <c r="B47" s="40">
        <v>329</v>
      </c>
      <c r="C47" s="3" t="s">
        <v>106</v>
      </c>
      <c r="D47" s="37">
        <f>SUM(D42:D46)</f>
        <v>344100</v>
      </c>
      <c r="E47" s="37">
        <f>SUM(E42:E46)</f>
        <v>-44100</v>
      </c>
      <c r="F47" s="37">
        <f>SUM(F42:F46)</f>
        <v>300000</v>
      </c>
    </row>
    <row r="48" spans="1:6" ht="16.5" customHeight="1">
      <c r="A48" s="27"/>
      <c r="B48" s="40">
        <v>32</v>
      </c>
      <c r="C48" s="3" t="s">
        <v>110</v>
      </c>
      <c r="D48" s="37">
        <f>SUM(D24+D31+D41+D47)</f>
        <v>5285060</v>
      </c>
      <c r="E48" s="37">
        <f>SUM(E24+E31+E41+E47)</f>
        <v>-582344</v>
      </c>
      <c r="F48" s="37">
        <f>SUM(F24+F31+F41+F47)</f>
        <v>4702716</v>
      </c>
    </row>
    <row r="49" spans="1:6" ht="29.25" customHeight="1">
      <c r="A49" s="27">
        <v>34</v>
      </c>
      <c r="B49" s="34"/>
      <c r="C49" s="4" t="s">
        <v>58</v>
      </c>
      <c r="D49" s="39">
        <v>21400</v>
      </c>
      <c r="E49" s="18">
        <f>SUM(F49-D49)</f>
        <v>63192</v>
      </c>
      <c r="F49" s="39">
        <v>84592</v>
      </c>
    </row>
    <row r="50" spans="1:6" ht="19.5" customHeight="1">
      <c r="A50" s="2"/>
      <c r="B50" s="31">
        <v>343</v>
      </c>
      <c r="C50" s="3" t="s">
        <v>107</v>
      </c>
      <c r="D50" s="6">
        <f aca="true" t="shared" si="3" ref="D50:F51">SUM(D49)</f>
        <v>21400</v>
      </c>
      <c r="E50" s="6">
        <f t="shared" si="3"/>
        <v>63192</v>
      </c>
      <c r="F50" s="6">
        <f t="shared" si="3"/>
        <v>84592</v>
      </c>
    </row>
    <row r="51" spans="1:6" ht="17.25" customHeight="1">
      <c r="A51" s="2"/>
      <c r="B51" s="31">
        <v>34</v>
      </c>
      <c r="C51" s="3" t="s">
        <v>111</v>
      </c>
      <c r="D51" s="6">
        <f t="shared" si="3"/>
        <v>21400</v>
      </c>
      <c r="E51" s="6">
        <f t="shared" si="3"/>
        <v>63192</v>
      </c>
      <c r="F51" s="6">
        <f t="shared" si="3"/>
        <v>84592</v>
      </c>
    </row>
    <row r="52" spans="1:6" ht="41.25" customHeight="1">
      <c r="A52" s="48"/>
      <c r="B52" s="49"/>
      <c r="C52" s="50" t="s">
        <v>108</v>
      </c>
      <c r="D52" s="56">
        <f>SUM(D20+D48+D51)</f>
        <v>12419710</v>
      </c>
      <c r="E52" s="56">
        <f>SUM(E20+E48+E51)</f>
        <v>-286662</v>
      </c>
      <c r="F52" s="56">
        <f>SUM(F20+F48+F51)</f>
        <v>12133048</v>
      </c>
    </row>
    <row r="53" spans="1:6" ht="25.5" customHeight="1">
      <c r="A53" s="2">
        <v>35</v>
      </c>
      <c r="B53" s="33">
        <v>67111011</v>
      </c>
      <c r="C53" s="4" t="s">
        <v>59</v>
      </c>
      <c r="D53" s="5">
        <v>55000</v>
      </c>
      <c r="E53" s="18">
        <f aca="true" t="shared" si="4" ref="E53:E58">SUM(F53-D53)</f>
        <v>0</v>
      </c>
      <c r="F53" s="5">
        <v>55000</v>
      </c>
    </row>
    <row r="54" spans="1:6" ht="15.75" customHeight="1">
      <c r="A54" s="2">
        <v>37</v>
      </c>
      <c r="B54" s="33">
        <v>67111033</v>
      </c>
      <c r="C54" s="4" t="s">
        <v>47</v>
      </c>
      <c r="D54" s="5">
        <v>73000</v>
      </c>
      <c r="E54" s="18">
        <f t="shared" si="4"/>
        <v>0</v>
      </c>
      <c r="F54" s="5">
        <v>73000</v>
      </c>
    </row>
    <row r="55" spans="1:6" ht="15" customHeight="1">
      <c r="A55" s="2">
        <v>38</v>
      </c>
      <c r="B55" s="33">
        <v>67111235</v>
      </c>
      <c r="C55" s="4" t="s">
        <v>49</v>
      </c>
      <c r="D55" s="5"/>
      <c r="E55" s="18">
        <f t="shared" si="4"/>
        <v>0</v>
      </c>
      <c r="F55" s="5"/>
    </row>
    <row r="56" spans="1:6" ht="13.5" customHeight="1">
      <c r="A56" s="2">
        <v>39</v>
      </c>
      <c r="B56" s="33">
        <v>67111037</v>
      </c>
      <c r="C56" s="4" t="s">
        <v>50</v>
      </c>
      <c r="D56" s="5">
        <v>970000</v>
      </c>
      <c r="E56" s="18">
        <f t="shared" si="4"/>
        <v>0</v>
      </c>
      <c r="F56" s="5">
        <v>970000</v>
      </c>
    </row>
    <row r="57" spans="1:6" ht="17.25" customHeight="1">
      <c r="A57" s="2">
        <v>40</v>
      </c>
      <c r="B57" s="33">
        <v>67111038</v>
      </c>
      <c r="C57" s="4" t="s">
        <v>51</v>
      </c>
      <c r="D57" s="5">
        <v>18000</v>
      </c>
      <c r="E57" s="18">
        <f t="shared" si="4"/>
        <v>0</v>
      </c>
      <c r="F57" s="5">
        <v>18000</v>
      </c>
    </row>
    <row r="58" spans="1:6" ht="15">
      <c r="A58" s="2">
        <v>41</v>
      </c>
      <c r="B58" s="33">
        <v>67111039</v>
      </c>
      <c r="C58" s="4" t="s">
        <v>52</v>
      </c>
      <c r="D58" s="5">
        <v>84000</v>
      </c>
      <c r="E58" s="18">
        <f t="shared" si="4"/>
        <v>-10000</v>
      </c>
      <c r="F58" s="5">
        <v>74000</v>
      </c>
    </row>
    <row r="59" spans="1:6" ht="18" customHeight="1">
      <c r="A59" s="2"/>
      <c r="B59" s="40">
        <v>32</v>
      </c>
      <c r="C59" s="3" t="s">
        <v>110</v>
      </c>
      <c r="D59" s="6">
        <f>SUM(D53:D58)</f>
        <v>1200000</v>
      </c>
      <c r="E59" s="36">
        <f>SUM(E53:E58)</f>
        <v>-10000</v>
      </c>
      <c r="F59" s="6">
        <f>SUM(F53:F58)</f>
        <v>1190000</v>
      </c>
    </row>
    <row r="60" spans="1:6" ht="45" customHeight="1">
      <c r="A60" s="51"/>
      <c r="B60" s="46"/>
      <c r="C60" s="24" t="s">
        <v>109</v>
      </c>
      <c r="D60" s="52">
        <f>SUM(D59)</f>
        <v>1200000</v>
      </c>
      <c r="E60" s="52">
        <f>SUM(E59)</f>
        <v>-10000</v>
      </c>
      <c r="F60" s="52">
        <f>SUM(F59)</f>
        <v>1190000</v>
      </c>
    </row>
    <row r="61" spans="1:6" ht="15">
      <c r="A61" s="2">
        <v>42</v>
      </c>
      <c r="B61" s="33">
        <v>67121000</v>
      </c>
      <c r="C61" s="4" t="s">
        <v>60</v>
      </c>
      <c r="D61" s="5">
        <v>550000</v>
      </c>
      <c r="E61" s="18">
        <f>SUM(F61-D61)</f>
        <v>0</v>
      </c>
      <c r="F61" s="78">
        <v>550000</v>
      </c>
    </row>
    <row r="62" spans="1:6" ht="42.75" customHeight="1">
      <c r="A62" s="57"/>
      <c r="B62" s="58"/>
      <c r="C62" s="50" t="s">
        <v>112</v>
      </c>
      <c r="D62" s="56">
        <f>SUM(D61:D61)</f>
        <v>550000</v>
      </c>
      <c r="E62" s="56">
        <f>SUM(E61:E61)</f>
        <v>0</v>
      </c>
      <c r="F62" s="56">
        <f>SUM(F61:F61)</f>
        <v>550000</v>
      </c>
    </row>
    <row r="63" spans="1:6" ht="32.25" customHeight="1">
      <c r="A63" s="42"/>
      <c r="B63" s="24">
        <v>67</v>
      </c>
      <c r="C63" s="8" t="s">
        <v>113</v>
      </c>
      <c r="D63" s="19">
        <f>SUM(D20+D48+D51+D60+D62)</f>
        <v>14169710</v>
      </c>
      <c r="E63" s="19">
        <f>SUM(E20+E48+E51+E60+E62)</f>
        <v>-296662</v>
      </c>
      <c r="F63" s="19">
        <f>SUM(F20+F48+F51+F60+F62)</f>
        <v>13873048</v>
      </c>
    </row>
    <row r="64" spans="1:6" ht="15">
      <c r="A64" s="27">
        <v>43</v>
      </c>
      <c r="B64" s="34"/>
      <c r="C64" s="38" t="s">
        <v>114</v>
      </c>
      <c r="D64" s="35">
        <v>0</v>
      </c>
      <c r="E64" s="82">
        <f>SUM(F64-D64)</f>
        <v>30000</v>
      </c>
      <c r="F64" s="83">
        <v>30000</v>
      </c>
    </row>
    <row r="65" spans="1:6" ht="15">
      <c r="A65" s="27">
        <v>44</v>
      </c>
      <c r="B65" s="34"/>
      <c r="C65" s="38" t="s">
        <v>115</v>
      </c>
      <c r="D65" s="35">
        <v>0</v>
      </c>
      <c r="E65" s="18">
        <f>SUM(F65-D65)</f>
        <v>0</v>
      </c>
      <c r="F65" s="35">
        <v>0</v>
      </c>
    </row>
    <row r="66" spans="1:6" ht="15">
      <c r="A66" s="2"/>
      <c r="B66" s="31">
        <v>633</v>
      </c>
      <c r="C66" s="29" t="s">
        <v>116</v>
      </c>
      <c r="D66" s="6">
        <f>SUM(D64:D65)</f>
        <v>0</v>
      </c>
      <c r="E66" s="6">
        <f>SUM(E64:E65)</f>
        <v>30000</v>
      </c>
      <c r="F66" s="6">
        <f>SUM(F64:F65)</f>
        <v>30000</v>
      </c>
    </row>
    <row r="67" spans="1:6" ht="15">
      <c r="A67" s="53"/>
      <c r="B67" s="24">
        <v>63</v>
      </c>
      <c r="C67" s="28" t="s">
        <v>116</v>
      </c>
      <c r="D67" s="43">
        <f>SUM(D66)</f>
        <v>0</v>
      </c>
      <c r="E67" s="43">
        <f>SUM(E66)</f>
        <v>30000</v>
      </c>
      <c r="F67" s="43">
        <f>SUM(F66)</f>
        <v>30000</v>
      </c>
    </row>
    <row r="68" spans="1:6" ht="43.5" customHeight="1">
      <c r="A68" s="60"/>
      <c r="B68" s="61"/>
      <c r="C68" s="62" t="s">
        <v>124</v>
      </c>
      <c r="D68" s="63">
        <f>SUM(D63+D67)</f>
        <v>14169710</v>
      </c>
      <c r="E68" s="63">
        <f>SUM(E63+E67)</f>
        <v>-266662</v>
      </c>
      <c r="F68" s="63">
        <f>SUM(F63+F67)</f>
        <v>13903048</v>
      </c>
    </row>
    <row r="69" spans="1:6" ht="25.5" customHeight="1">
      <c r="A69" s="9"/>
      <c r="B69" s="44"/>
      <c r="C69" s="10" t="s">
        <v>61</v>
      </c>
      <c r="D69" s="74"/>
      <c r="E69" s="64"/>
      <c r="F69" s="74"/>
    </row>
    <row r="70" spans="1:6" ht="15">
      <c r="A70" s="2">
        <v>45</v>
      </c>
      <c r="B70" s="33">
        <v>64132000</v>
      </c>
      <c r="C70" s="4" t="s">
        <v>62</v>
      </c>
      <c r="D70" s="39">
        <v>3000</v>
      </c>
      <c r="E70" s="18">
        <f>SUM(F70-D70)</f>
        <v>300</v>
      </c>
      <c r="F70" s="39">
        <v>3300</v>
      </c>
    </row>
    <row r="71" spans="1:6" ht="15">
      <c r="A71" s="2">
        <v>46</v>
      </c>
      <c r="B71" s="33">
        <v>64143000</v>
      </c>
      <c r="C71" s="4" t="s">
        <v>134</v>
      </c>
      <c r="D71" s="84">
        <v>17000</v>
      </c>
      <c r="E71" s="85">
        <f>SUM(F71-D71)</f>
        <v>-8848</v>
      </c>
      <c r="F71" s="84">
        <v>8152</v>
      </c>
    </row>
    <row r="72" spans="1:6" ht="15">
      <c r="A72" s="2"/>
      <c r="B72" s="33">
        <v>64151000</v>
      </c>
      <c r="C72" s="4" t="s">
        <v>143</v>
      </c>
      <c r="D72" s="35"/>
      <c r="E72" s="18">
        <f>SUM(F72-D72)</f>
        <v>500</v>
      </c>
      <c r="F72" s="35">
        <v>500</v>
      </c>
    </row>
    <row r="73" spans="1:6" ht="31.5" customHeight="1">
      <c r="A73" s="67"/>
      <c r="B73" s="68">
        <v>64</v>
      </c>
      <c r="C73" s="69" t="s">
        <v>117</v>
      </c>
      <c r="D73" s="70">
        <f>SUM(D70:D72)</f>
        <v>20000</v>
      </c>
      <c r="E73" s="70">
        <f>SUM(E70:E71)</f>
        <v>-8548</v>
      </c>
      <c r="F73" s="70">
        <f>SUM(F70:F72)</f>
        <v>11952</v>
      </c>
    </row>
    <row r="74" spans="1:6" ht="15" customHeight="1">
      <c r="A74" s="2">
        <v>47</v>
      </c>
      <c r="B74" s="33">
        <v>65264000</v>
      </c>
      <c r="C74" s="4" t="s">
        <v>63</v>
      </c>
      <c r="D74" s="39">
        <v>8100000</v>
      </c>
      <c r="E74" s="18">
        <f aca="true" t="shared" si="5" ref="E74:E79">SUM(F74-D74)</f>
        <v>-800000</v>
      </c>
      <c r="F74" s="86">
        <v>7300000</v>
      </c>
    </row>
    <row r="75" spans="1:6" ht="17.25" customHeight="1">
      <c r="A75" s="2">
        <v>48</v>
      </c>
      <c r="B75" s="33">
        <v>65264440</v>
      </c>
      <c r="C75" s="4" t="s">
        <v>64</v>
      </c>
      <c r="D75" s="39">
        <v>210000</v>
      </c>
      <c r="E75" s="18">
        <f t="shared" si="5"/>
        <v>-131000</v>
      </c>
      <c r="F75" s="39">
        <v>79000</v>
      </c>
    </row>
    <row r="76" spans="1:6" ht="14.25" customHeight="1">
      <c r="A76" s="2">
        <v>49</v>
      </c>
      <c r="B76" s="33">
        <v>65264500</v>
      </c>
      <c r="C76" s="4" t="s">
        <v>65</v>
      </c>
      <c r="D76" s="39">
        <v>150000</v>
      </c>
      <c r="E76" s="18">
        <f t="shared" si="5"/>
        <v>0</v>
      </c>
      <c r="F76" s="39">
        <v>150000</v>
      </c>
    </row>
    <row r="77" spans="1:6" ht="12.75" customHeight="1">
      <c r="A77" s="2">
        <v>50</v>
      </c>
      <c r="B77" s="33">
        <v>65265000</v>
      </c>
      <c r="C77" s="4" t="s">
        <v>66</v>
      </c>
      <c r="D77" s="39">
        <v>1500000</v>
      </c>
      <c r="E77" s="18">
        <f t="shared" si="5"/>
        <v>-500000</v>
      </c>
      <c r="F77" s="86">
        <v>1000000</v>
      </c>
    </row>
    <row r="78" spans="1:6" ht="28.5" customHeight="1">
      <c r="A78" s="2">
        <v>52</v>
      </c>
      <c r="B78" s="33">
        <v>65267001</v>
      </c>
      <c r="C78" s="4" t="s">
        <v>67</v>
      </c>
      <c r="D78" s="39">
        <v>35000</v>
      </c>
      <c r="E78" s="18">
        <f t="shared" si="5"/>
        <v>-30000</v>
      </c>
      <c r="F78" s="39">
        <v>5000</v>
      </c>
    </row>
    <row r="79" spans="1:6" ht="18" customHeight="1">
      <c r="A79" s="2">
        <v>53</v>
      </c>
      <c r="B79" s="33">
        <v>65269000</v>
      </c>
      <c r="C79" s="4" t="s">
        <v>68</v>
      </c>
      <c r="D79" s="39">
        <v>75000</v>
      </c>
      <c r="E79" s="18">
        <f t="shared" si="5"/>
        <v>-9000</v>
      </c>
      <c r="F79" s="39">
        <v>66000</v>
      </c>
    </row>
    <row r="80" spans="1:6" ht="28.5" customHeight="1">
      <c r="A80" s="23"/>
      <c r="B80" s="24">
        <v>65</v>
      </c>
      <c r="C80" s="8" t="s">
        <v>118</v>
      </c>
      <c r="D80" s="66">
        <f>SUM(D74:D79)</f>
        <v>10070000</v>
      </c>
      <c r="E80" s="66">
        <f>SUM(E74:E79)</f>
        <v>-1470000</v>
      </c>
      <c r="F80" s="66">
        <f>SUM(F74:F79)</f>
        <v>8600000</v>
      </c>
    </row>
    <row r="81" spans="1:6" ht="15">
      <c r="A81" s="2">
        <v>54</v>
      </c>
      <c r="B81" s="33">
        <v>66151000</v>
      </c>
      <c r="C81" s="4" t="s">
        <v>69</v>
      </c>
      <c r="D81" s="5">
        <v>37290</v>
      </c>
      <c r="E81" s="18">
        <f>SUM(F81-D81)</f>
        <v>710</v>
      </c>
      <c r="F81" s="5">
        <v>38000</v>
      </c>
    </row>
    <row r="82" spans="1:6" ht="15">
      <c r="A82" s="2">
        <v>55</v>
      </c>
      <c r="B82" s="33">
        <v>66151010</v>
      </c>
      <c r="C82" s="4" t="s">
        <v>70</v>
      </c>
      <c r="D82" s="5">
        <v>1050000</v>
      </c>
      <c r="E82" s="18">
        <f aca="true" t="shared" si="6" ref="E82:E96">SUM(F82-D82)</f>
        <v>50000</v>
      </c>
      <c r="F82" s="5">
        <v>1100000</v>
      </c>
    </row>
    <row r="83" spans="1:6" ht="15">
      <c r="A83" s="2">
        <v>56</v>
      </c>
      <c r="B83" s="33">
        <v>66151020</v>
      </c>
      <c r="C83" s="4" t="s">
        <v>71</v>
      </c>
      <c r="D83" s="5">
        <v>230000</v>
      </c>
      <c r="E83" s="18">
        <f t="shared" si="6"/>
        <v>0</v>
      </c>
      <c r="F83" s="5">
        <v>230000</v>
      </c>
    </row>
    <row r="84" spans="1:6" ht="15">
      <c r="A84" s="2">
        <v>57</v>
      </c>
      <c r="B84" s="33">
        <v>66151030</v>
      </c>
      <c r="C84" s="4" t="s">
        <v>72</v>
      </c>
      <c r="D84" s="5">
        <v>90000</v>
      </c>
      <c r="E84" s="18">
        <f t="shared" si="6"/>
        <v>0</v>
      </c>
      <c r="F84" s="5">
        <v>90000</v>
      </c>
    </row>
    <row r="85" spans="1:6" ht="22.5">
      <c r="A85" s="2">
        <v>58</v>
      </c>
      <c r="B85" s="33">
        <v>66151040</v>
      </c>
      <c r="C85" s="4" t="s">
        <v>73</v>
      </c>
      <c r="D85" s="5">
        <v>300000</v>
      </c>
      <c r="E85" s="18">
        <f t="shared" si="6"/>
        <v>-150000</v>
      </c>
      <c r="F85" s="5">
        <v>150000</v>
      </c>
    </row>
    <row r="86" spans="1:6" ht="15">
      <c r="A86" s="2">
        <v>59</v>
      </c>
      <c r="B86" s="33">
        <v>66151050</v>
      </c>
      <c r="C86" s="4" t="s">
        <v>74</v>
      </c>
      <c r="D86" s="5">
        <v>500000</v>
      </c>
      <c r="E86" s="18">
        <f t="shared" si="6"/>
        <v>0</v>
      </c>
      <c r="F86" s="5">
        <v>500000</v>
      </c>
    </row>
    <row r="87" spans="1:6" ht="15">
      <c r="A87" s="2">
        <v>60</v>
      </c>
      <c r="B87" s="33">
        <v>66151060</v>
      </c>
      <c r="C87" s="4" t="s">
        <v>75</v>
      </c>
      <c r="D87" s="5"/>
      <c r="E87" s="18">
        <f t="shared" si="6"/>
        <v>0</v>
      </c>
      <c r="F87" s="5"/>
    </row>
    <row r="88" spans="1:6" ht="15">
      <c r="A88" s="2">
        <v>61</v>
      </c>
      <c r="B88" s="33">
        <v>66151070</v>
      </c>
      <c r="C88" s="4" t="s">
        <v>76</v>
      </c>
      <c r="D88" s="5">
        <v>25000</v>
      </c>
      <c r="E88" s="18">
        <f t="shared" si="6"/>
        <v>0</v>
      </c>
      <c r="F88" s="5">
        <v>25000</v>
      </c>
    </row>
    <row r="89" spans="1:6" ht="15">
      <c r="A89" s="2">
        <v>62</v>
      </c>
      <c r="B89" s="33">
        <v>66151080</v>
      </c>
      <c r="C89" s="4" t="s">
        <v>77</v>
      </c>
      <c r="D89" s="5">
        <v>250000</v>
      </c>
      <c r="E89" s="18">
        <f t="shared" si="6"/>
        <v>0</v>
      </c>
      <c r="F89" s="5">
        <v>250000</v>
      </c>
    </row>
    <row r="90" spans="1:6" ht="15">
      <c r="A90" s="2">
        <v>63</v>
      </c>
      <c r="B90" s="34">
        <v>66151100</v>
      </c>
      <c r="C90" s="4" t="s">
        <v>78</v>
      </c>
      <c r="D90" s="5">
        <v>110000</v>
      </c>
      <c r="E90" s="18">
        <f t="shared" si="6"/>
        <v>0</v>
      </c>
      <c r="F90" s="5">
        <v>110000</v>
      </c>
    </row>
    <row r="91" spans="1:6" ht="15">
      <c r="A91" s="2">
        <v>64</v>
      </c>
      <c r="B91" s="34">
        <v>66151110</v>
      </c>
      <c r="C91" s="4" t="s">
        <v>79</v>
      </c>
      <c r="D91" s="5">
        <v>20000</v>
      </c>
      <c r="E91" s="18">
        <f t="shared" si="6"/>
        <v>0</v>
      </c>
      <c r="F91" s="5">
        <v>20000</v>
      </c>
    </row>
    <row r="92" spans="1:6" ht="15">
      <c r="A92" s="2">
        <v>65</v>
      </c>
      <c r="B92" s="33">
        <v>66151120</v>
      </c>
      <c r="C92" s="4" t="s">
        <v>80</v>
      </c>
      <c r="D92" s="5">
        <v>70000</v>
      </c>
      <c r="E92" s="18">
        <f t="shared" si="6"/>
        <v>0</v>
      </c>
      <c r="F92" s="5">
        <v>70000</v>
      </c>
    </row>
    <row r="93" spans="1:7" ht="15">
      <c r="A93" s="2">
        <v>66</v>
      </c>
      <c r="B93" s="33">
        <v>66151130</v>
      </c>
      <c r="C93" s="4" t="s">
        <v>81</v>
      </c>
      <c r="D93" s="5">
        <v>500000</v>
      </c>
      <c r="E93" s="18">
        <f t="shared" si="6"/>
        <v>-200000</v>
      </c>
      <c r="F93" s="5">
        <v>300000</v>
      </c>
      <c r="G93" t="s">
        <v>144</v>
      </c>
    </row>
    <row r="94" spans="1:6" ht="15">
      <c r="A94" s="2">
        <v>67</v>
      </c>
      <c r="B94" s="33">
        <v>66151140</v>
      </c>
      <c r="C94" s="4" t="s">
        <v>82</v>
      </c>
      <c r="D94" s="5">
        <v>35000</v>
      </c>
      <c r="E94" s="18">
        <f t="shared" si="6"/>
        <v>0</v>
      </c>
      <c r="F94" s="5">
        <v>35000</v>
      </c>
    </row>
    <row r="95" spans="1:6" ht="15">
      <c r="A95" s="2">
        <v>68</v>
      </c>
      <c r="B95" s="33">
        <v>66151150</v>
      </c>
      <c r="C95" s="4" t="s">
        <v>83</v>
      </c>
      <c r="D95" s="5">
        <v>190000</v>
      </c>
      <c r="E95" s="18">
        <f t="shared" si="6"/>
        <v>160000</v>
      </c>
      <c r="F95" s="5">
        <v>350000</v>
      </c>
    </row>
    <row r="96" spans="1:6" ht="15">
      <c r="A96" s="2">
        <v>69</v>
      </c>
      <c r="B96" s="33">
        <v>66151160</v>
      </c>
      <c r="C96" s="4" t="s">
        <v>128</v>
      </c>
      <c r="D96" s="5">
        <v>250000</v>
      </c>
      <c r="E96" s="18">
        <f t="shared" si="6"/>
        <v>0</v>
      </c>
      <c r="F96" s="5">
        <v>250000</v>
      </c>
    </row>
    <row r="97" spans="1:6" ht="15">
      <c r="A97" s="2">
        <v>70</v>
      </c>
      <c r="B97" s="33">
        <v>66152000</v>
      </c>
      <c r="C97" s="4" t="s">
        <v>84</v>
      </c>
      <c r="D97" s="5">
        <v>283000</v>
      </c>
      <c r="E97" s="18">
        <f>SUM(F97-D97)</f>
        <v>-1000</v>
      </c>
      <c r="F97" s="5">
        <v>282000</v>
      </c>
    </row>
    <row r="98" spans="1:6" ht="15">
      <c r="A98" s="2">
        <v>71</v>
      </c>
      <c r="B98" s="33">
        <v>66152200</v>
      </c>
      <c r="C98" s="4" t="s">
        <v>85</v>
      </c>
      <c r="D98" s="5">
        <v>200000</v>
      </c>
      <c r="E98" s="18">
        <f>SUM(F98-D98)</f>
        <v>0</v>
      </c>
      <c r="F98" s="5">
        <v>200000</v>
      </c>
    </row>
    <row r="99" spans="1:6" ht="18.75" customHeight="1">
      <c r="A99" s="1"/>
      <c r="B99" s="31">
        <v>661</v>
      </c>
      <c r="C99" s="3" t="s">
        <v>119</v>
      </c>
      <c r="D99" s="41">
        <f>SUM(D81:D98)</f>
        <v>4140290</v>
      </c>
      <c r="E99" s="41">
        <f>SUM(E81:E98)</f>
        <v>-140290</v>
      </c>
      <c r="F99" s="41">
        <f>SUM(F81:F98)</f>
        <v>4000000</v>
      </c>
    </row>
    <row r="100" spans="1:6" ht="18.75" customHeight="1">
      <c r="A100" s="2">
        <v>72</v>
      </c>
      <c r="B100" s="33">
        <v>66311000</v>
      </c>
      <c r="C100" s="4" t="s">
        <v>86</v>
      </c>
      <c r="D100" s="7">
        <v>0</v>
      </c>
      <c r="E100" s="18">
        <f>SUM(F100-D100)</f>
        <v>0</v>
      </c>
      <c r="F100" s="7">
        <v>0</v>
      </c>
    </row>
    <row r="101" spans="1:7" ht="25.5" customHeight="1">
      <c r="A101" s="2">
        <v>73</v>
      </c>
      <c r="B101" s="33">
        <v>66312000</v>
      </c>
      <c r="C101" s="4" t="s">
        <v>87</v>
      </c>
      <c r="D101" s="35">
        <v>50000</v>
      </c>
      <c r="E101" s="18">
        <f>SUM(F101-D101)</f>
        <v>0</v>
      </c>
      <c r="F101" s="35">
        <v>50000</v>
      </c>
      <c r="G101" t="s">
        <v>145</v>
      </c>
    </row>
    <row r="102" spans="1:6" ht="27.75" customHeight="1">
      <c r="A102" s="2">
        <v>74</v>
      </c>
      <c r="B102" s="33">
        <v>66313000</v>
      </c>
      <c r="C102" s="4" t="s">
        <v>88</v>
      </c>
      <c r="D102" s="35"/>
      <c r="E102" s="18">
        <f>SUM(F102-D102)</f>
        <v>0</v>
      </c>
      <c r="F102" s="35"/>
    </row>
    <row r="103" spans="1:6" ht="14.25" customHeight="1">
      <c r="A103" s="2"/>
      <c r="B103" s="33"/>
      <c r="C103" s="3" t="s">
        <v>89</v>
      </c>
      <c r="D103" s="6">
        <f>SUM(D100:D102)</f>
        <v>50000</v>
      </c>
      <c r="E103" s="6">
        <f>SUM(E100:E102)</f>
        <v>0</v>
      </c>
      <c r="F103" s="6">
        <f>SUM(F100:F102)</f>
        <v>50000</v>
      </c>
    </row>
    <row r="104" spans="1:6" ht="18" customHeight="1">
      <c r="A104" s="2">
        <v>75</v>
      </c>
      <c r="B104" s="33">
        <v>66321000</v>
      </c>
      <c r="C104" s="4" t="s">
        <v>90</v>
      </c>
      <c r="D104" s="5">
        <v>0</v>
      </c>
      <c r="E104" s="18">
        <f>SUM(F104-D104)</f>
        <v>0</v>
      </c>
      <c r="F104" s="5">
        <v>0</v>
      </c>
    </row>
    <row r="105" spans="1:6" ht="30" customHeight="1">
      <c r="A105" s="2">
        <v>76</v>
      </c>
      <c r="B105" s="33">
        <v>66322000</v>
      </c>
      <c r="C105" s="4" t="s">
        <v>91</v>
      </c>
      <c r="D105" s="5">
        <v>0</v>
      </c>
      <c r="E105" s="18">
        <f>SUM(F105-D105)</f>
        <v>0</v>
      </c>
      <c r="F105" s="5">
        <v>0</v>
      </c>
    </row>
    <row r="106" spans="1:6" ht="28.5" customHeight="1">
      <c r="A106" s="2">
        <v>77</v>
      </c>
      <c r="B106" s="33">
        <v>66323000</v>
      </c>
      <c r="C106" s="4" t="s">
        <v>92</v>
      </c>
      <c r="D106" s="5">
        <v>0</v>
      </c>
      <c r="E106" s="18">
        <f>SUM(F106-D106)</f>
        <v>0</v>
      </c>
      <c r="F106" s="5">
        <v>0</v>
      </c>
    </row>
    <row r="107" spans="1:6" ht="15.75" customHeight="1">
      <c r="A107" s="2"/>
      <c r="B107" s="33"/>
      <c r="C107" s="3" t="s">
        <v>89</v>
      </c>
      <c r="D107" s="6">
        <f>SUM(D104:D106)</f>
        <v>0</v>
      </c>
      <c r="E107" s="6">
        <f>SUM(E104:E106)</f>
        <v>0</v>
      </c>
      <c r="F107" s="6">
        <f>SUM(F104:F106)</f>
        <v>0</v>
      </c>
    </row>
    <row r="108" spans="1:6" ht="14.25" customHeight="1">
      <c r="A108" s="1"/>
      <c r="B108" s="31">
        <v>663</v>
      </c>
      <c r="C108" s="3" t="s">
        <v>120</v>
      </c>
      <c r="D108" s="6">
        <f>SUM(D103+D107)</f>
        <v>50000</v>
      </c>
      <c r="E108" s="6">
        <f>SUM(E103+E107)</f>
        <v>0</v>
      </c>
      <c r="F108" s="6">
        <f>SUM(F103+F107)</f>
        <v>50000</v>
      </c>
    </row>
    <row r="109" spans="1:6" ht="40.5" customHeight="1">
      <c r="A109" s="23"/>
      <c r="B109" s="24">
        <v>66</v>
      </c>
      <c r="C109" s="8" t="s">
        <v>121</v>
      </c>
      <c r="D109" s="19">
        <f>SUM(D99+D108)</f>
        <v>4190290</v>
      </c>
      <c r="E109" s="19">
        <f>SUM(E99+E108)</f>
        <v>-140290</v>
      </c>
      <c r="F109" s="19">
        <f>SUM(F99+F108)</f>
        <v>4050000</v>
      </c>
    </row>
    <row r="110" spans="1:6" ht="15" customHeight="1">
      <c r="A110" s="2">
        <v>78</v>
      </c>
      <c r="B110" s="33">
        <v>68311000</v>
      </c>
      <c r="C110" s="4" t="s">
        <v>93</v>
      </c>
      <c r="D110" s="35">
        <v>50000</v>
      </c>
      <c r="E110" s="18">
        <f>SUM(F110-D110)</f>
        <v>-10000</v>
      </c>
      <c r="F110" s="35">
        <v>40000</v>
      </c>
    </row>
    <row r="111" spans="1:6" ht="21" customHeight="1">
      <c r="A111" s="23"/>
      <c r="B111" s="24">
        <v>68</v>
      </c>
      <c r="C111" s="8" t="s">
        <v>94</v>
      </c>
      <c r="D111" s="19">
        <f>SUM(D110)</f>
        <v>50000</v>
      </c>
      <c r="E111" s="19">
        <f>SUM(E110)</f>
        <v>-10000</v>
      </c>
      <c r="F111" s="19">
        <f>SUM(F110)</f>
        <v>40000</v>
      </c>
    </row>
    <row r="112" spans="1:6" ht="18" customHeight="1">
      <c r="A112" s="2">
        <v>79</v>
      </c>
      <c r="B112" s="33">
        <v>72219000</v>
      </c>
      <c r="C112" s="4" t="s">
        <v>95</v>
      </c>
      <c r="D112" s="5"/>
      <c r="E112" s="18">
        <f>SUM(F112-D112)</f>
        <v>0</v>
      </c>
      <c r="F112" s="5">
        <v>0</v>
      </c>
    </row>
    <row r="113" spans="1:6" ht="25.5">
      <c r="A113" s="23"/>
      <c r="B113" s="24">
        <v>72</v>
      </c>
      <c r="C113" s="8" t="s">
        <v>96</v>
      </c>
      <c r="D113" s="19">
        <f>SUM(D112:D112)</f>
        <v>0</v>
      </c>
      <c r="E113" s="19">
        <f>SUM(E112:E112)</f>
        <v>0</v>
      </c>
      <c r="F113" s="19">
        <f>SUM(F112:F112)</f>
        <v>0</v>
      </c>
    </row>
    <row r="114" spans="1:6" ht="30">
      <c r="A114" s="53"/>
      <c r="B114" s="54"/>
      <c r="C114" s="10" t="s">
        <v>125</v>
      </c>
      <c r="D114" s="11">
        <f>SUM(D73+D80+D109+D111+D113)</f>
        <v>14330290</v>
      </c>
      <c r="E114" s="11">
        <f>SUM(E73+E80+E109+E111+E113)</f>
        <v>-1628838</v>
      </c>
      <c r="F114" s="11">
        <f>SUM(F73+F80+F109+F111+F113)</f>
        <v>12701952</v>
      </c>
    </row>
    <row r="115" spans="1:7" ht="48.75" customHeight="1">
      <c r="A115" s="53"/>
      <c r="B115" s="54"/>
      <c r="C115" s="10" t="s">
        <v>122</v>
      </c>
      <c r="D115" s="11">
        <f>SUM(D68+D114)</f>
        <v>28500000</v>
      </c>
      <c r="E115" s="11">
        <f>SUM(E68+E114)</f>
        <v>-1895500</v>
      </c>
      <c r="F115" s="11">
        <f>SUM(F68+F114)</f>
        <v>26605000</v>
      </c>
      <c r="G115" t="s">
        <v>142</v>
      </c>
    </row>
    <row r="116" spans="1:7" ht="30">
      <c r="A116" s="53"/>
      <c r="B116" s="54"/>
      <c r="C116" s="10" t="s">
        <v>126</v>
      </c>
      <c r="D116" s="79"/>
      <c r="E116" s="80">
        <f>SUM(F116-D116)</f>
        <v>2895000</v>
      </c>
      <c r="F116" s="81">
        <v>2895000</v>
      </c>
      <c r="G116" t="s">
        <v>141</v>
      </c>
    </row>
    <row r="117" spans="1:6" ht="15">
      <c r="A117" s="71"/>
      <c r="B117" s="72"/>
      <c r="C117" s="62" t="s">
        <v>123</v>
      </c>
      <c r="D117" s="73">
        <f>SUM(D115+D116)</f>
        <v>28500000</v>
      </c>
      <c r="E117" s="73">
        <f>SUM(E115+E116)</f>
        <v>999500</v>
      </c>
      <c r="F117" s="73">
        <f>SUM(F115+F116)</f>
        <v>29500000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421875" style="0" customWidth="1"/>
    <col min="3" max="3" width="36.8515625" style="0" customWidth="1"/>
    <col min="4" max="4" width="17.28125" style="0" customWidth="1"/>
  </cols>
  <sheetData>
    <row r="1" spans="1:4" ht="30.75" customHeight="1">
      <c r="A1" s="91" t="s">
        <v>129</v>
      </c>
      <c r="B1" s="92"/>
      <c r="C1" s="92"/>
      <c r="D1" s="93"/>
    </row>
    <row r="2" spans="1:4" ht="15">
      <c r="A2" s="22"/>
      <c r="B2" s="12"/>
      <c r="C2" s="20"/>
      <c r="D2" s="21"/>
    </row>
    <row r="3" spans="1:4" ht="15">
      <c r="A3" s="77" t="s">
        <v>0</v>
      </c>
      <c r="B3" s="24" t="s">
        <v>3</v>
      </c>
      <c r="C3" s="23" t="s">
        <v>1</v>
      </c>
      <c r="D3" s="23" t="s">
        <v>6</v>
      </c>
    </row>
    <row r="4" spans="1:4" ht="15">
      <c r="A4" s="1"/>
      <c r="B4" s="1"/>
      <c r="C4" s="1"/>
      <c r="D4" s="1"/>
    </row>
    <row r="5" spans="1:4" ht="15">
      <c r="A5" s="2">
        <v>1</v>
      </c>
      <c r="B5" s="2">
        <v>2</v>
      </c>
      <c r="C5" s="2">
        <v>3</v>
      </c>
      <c r="D5" s="2">
        <v>4</v>
      </c>
    </row>
    <row r="6" spans="1:4" ht="15">
      <c r="A6" s="2">
        <v>1</v>
      </c>
      <c r="B6" s="1">
        <v>633</v>
      </c>
      <c r="C6" s="3" t="s">
        <v>7</v>
      </c>
      <c r="D6" s="6">
        <v>0</v>
      </c>
    </row>
    <row r="7" spans="1:4" ht="15">
      <c r="A7" s="2"/>
      <c r="B7" s="2"/>
      <c r="C7" s="4" t="s">
        <v>2</v>
      </c>
      <c r="D7" s="5">
        <v>30000</v>
      </c>
    </row>
    <row r="8" spans="1:4" ht="15">
      <c r="A8" s="2"/>
      <c r="B8" s="2"/>
      <c r="C8" s="4" t="s">
        <v>8</v>
      </c>
      <c r="D8" s="5">
        <v>0</v>
      </c>
    </row>
    <row r="9" spans="1:4" ht="15">
      <c r="A9" s="2">
        <v>2</v>
      </c>
      <c r="B9" s="1">
        <v>641</v>
      </c>
      <c r="C9" s="3" t="s">
        <v>9</v>
      </c>
      <c r="D9" s="6">
        <v>20000</v>
      </c>
    </row>
    <row r="10" spans="1:4" ht="15">
      <c r="A10" s="2">
        <v>3</v>
      </c>
      <c r="B10" s="26">
        <v>652</v>
      </c>
      <c r="C10" s="3" t="s">
        <v>10</v>
      </c>
      <c r="D10" s="6">
        <v>10070000</v>
      </c>
    </row>
    <row r="11" spans="1:4" ht="22.5">
      <c r="A11" s="2">
        <v>4</v>
      </c>
      <c r="B11" s="26">
        <v>661</v>
      </c>
      <c r="C11" s="3" t="s">
        <v>11</v>
      </c>
      <c r="D11" s="6">
        <v>4140290</v>
      </c>
    </row>
    <row r="12" spans="1:4" ht="22.5">
      <c r="A12" s="2">
        <v>5</v>
      </c>
      <c r="B12" s="26">
        <v>663</v>
      </c>
      <c r="C12" s="3" t="s">
        <v>13</v>
      </c>
      <c r="D12" s="6">
        <v>50000</v>
      </c>
    </row>
    <row r="13" spans="1:4" ht="15">
      <c r="A13" s="2">
        <v>6</v>
      </c>
      <c r="B13" s="26">
        <v>671</v>
      </c>
      <c r="C13" s="3" t="s">
        <v>12</v>
      </c>
      <c r="D13" s="6">
        <f>SUM(D14:D20)</f>
        <v>13873048</v>
      </c>
    </row>
    <row r="14" spans="1:4" ht="15">
      <c r="A14" s="2"/>
      <c r="B14" s="25"/>
      <c r="C14" s="4" t="s">
        <v>14</v>
      </c>
      <c r="D14" s="18">
        <v>7158070</v>
      </c>
    </row>
    <row r="15" spans="1:4" ht="15">
      <c r="A15" s="2"/>
      <c r="B15" s="25"/>
      <c r="C15" s="4" t="s">
        <v>15</v>
      </c>
      <c r="D15" s="7">
        <v>187670</v>
      </c>
    </row>
    <row r="16" spans="1:4" ht="15">
      <c r="A16" s="2"/>
      <c r="B16" s="25"/>
      <c r="C16" s="4" t="s">
        <v>16</v>
      </c>
      <c r="D16" s="5">
        <v>4702716</v>
      </c>
    </row>
    <row r="17" spans="1:4" ht="15">
      <c r="A17" s="2"/>
      <c r="B17" s="25"/>
      <c r="C17" s="4" t="s">
        <v>17</v>
      </c>
      <c r="D17" s="5">
        <v>84592</v>
      </c>
    </row>
    <row r="18" spans="1:4" ht="15">
      <c r="A18" s="2"/>
      <c r="B18" s="25"/>
      <c r="C18" s="4" t="s">
        <v>18</v>
      </c>
      <c r="D18" s="5">
        <v>1190000</v>
      </c>
    </row>
    <row r="19" spans="1:4" ht="15">
      <c r="A19" s="2"/>
      <c r="B19" s="25"/>
      <c r="C19" s="4" t="s">
        <v>19</v>
      </c>
      <c r="D19" s="5"/>
    </row>
    <row r="20" spans="1:4" ht="15">
      <c r="A20" s="2"/>
      <c r="B20" s="25"/>
      <c r="C20" s="4" t="s">
        <v>20</v>
      </c>
      <c r="D20" s="5">
        <v>550000</v>
      </c>
    </row>
    <row r="21" spans="1:4" ht="15">
      <c r="A21" s="2">
        <v>7</v>
      </c>
      <c r="B21" s="26">
        <v>683</v>
      </c>
      <c r="C21" s="3" t="s">
        <v>21</v>
      </c>
      <c r="D21" s="6">
        <v>50000</v>
      </c>
    </row>
    <row r="22" spans="1:4" ht="15">
      <c r="A22" s="2">
        <v>8</v>
      </c>
      <c r="B22" s="26">
        <v>721</v>
      </c>
      <c r="C22" s="3" t="s">
        <v>22</v>
      </c>
      <c r="D22" s="6">
        <v>0</v>
      </c>
    </row>
    <row r="23" spans="1:4" ht="25.5">
      <c r="A23" s="2">
        <v>9</v>
      </c>
      <c r="B23" s="2"/>
      <c r="C23" s="8" t="s">
        <v>23</v>
      </c>
      <c r="D23" s="19">
        <v>0</v>
      </c>
    </row>
    <row r="24" spans="1:4" ht="30">
      <c r="A24" s="9"/>
      <c r="B24" s="9"/>
      <c r="C24" s="10" t="s">
        <v>24</v>
      </c>
      <c r="D24" s="11">
        <f>SUM(D6+D9+D10+D11+D12+D13+D21+D22+D23)</f>
        <v>28203338</v>
      </c>
    </row>
    <row r="25" spans="1:4" ht="15">
      <c r="A25" s="12"/>
      <c r="B25" s="13"/>
      <c r="C25" s="14"/>
      <c r="D25" s="14"/>
    </row>
    <row r="26" spans="1:4" ht="15">
      <c r="A26" s="12"/>
      <c r="B26" s="13"/>
      <c r="C26" s="15"/>
      <c r="D26" s="15"/>
    </row>
    <row r="27" spans="1:4" ht="15">
      <c r="A27" s="13" t="s">
        <v>147</v>
      </c>
      <c r="B27" s="13"/>
      <c r="D27" s="16" t="s">
        <v>4</v>
      </c>
    </row>
    <row r="28" spans="1:4" ht="15">
      <c r="A28" s="13" t="s">
        <v>148</v>
      </c>
      <c r="B28" s="13"/>
      <c r="D28" s="16"/>
    </row>
    <row r="29" spans="1:4" ht="15">
      <c r="A29" s="14"/>
      <c r="B29" s="17"/>
      <c r="C29" s="14"/>
      <c r="D29" s="16"/>
    </row>
    <row r="30" ht="15">
      <c r="D30" s="16" t="s">
        <v>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22">
      <selection activeCell="A2" sqref="A2"/>
    </sheetView>
  </sheetViews>
  <sheetFormatPr defaultColWidth="9.140625" defaultRowHeight="15"/>
  <cols>
    <col min="1" max="1" width="4.140625" style="0" customWidth="1"/>
    <col min="2" max="2" width="8.57421875" style="0" customWidth="1"/>
    <col min="3" max="3" width="31.00390625" style="0" customWidth="1"/>
    <col min="4" max="4" width="15.00390625" style="0" customWidth="1"/>
    <col min="5" max="5" width="14.57421875" style="0" customWidth="1"/>
    <col min="6" max="6" width="14.140625" style="0" customWidth="1"/>
  </cols>
  <sheetData>
    <row r="1" spans="1:6" ht="15">
      <c r="A1" s="27"/>
      <c r="B1" s="27" t="s">
        <v>3</v>
      </c>
      <c r="C1" s="28" t="s">
        <v>130</v>
      </c>
      <c r="D1" s="29"/>
      <c r="E1" s="30"/>
      <c r="F1" s="30"/>
    </row>
    <row r="2" spans="1:6" ht="22.5">
      <c r="A2" s="1" t="s">
        <v>0</v>
      </c>
      <c r="B2" s="31"/>
      <c r="C2" s="1" t="s">
        <v>1</v>
      </c>
      <c r="D2" s="1" t="s">
        <v>127</v>
      </c>
      <c r="E2" s="1" t="s">
        <v>97</v>
      </c>
      <c r="F2" s="32" t="s">
        <v>131</v>
      </c>
    </row>
    <row r="3" spans="1:6" ht="15">
      <c r="A3" s="2">
        <v>1</v>
      </c>
      <c r="B3" s="2">
        <v>2</v>
      </c>
      <c r="C3" s="2">
        <v>3</v>
      </c>
      <c r="D3" s="2">
        <v>4</v>
      </c>
      <c r="E3" s="47">
        <v>5</v>
      </c>
      <c r="F3" s="47">
        <v>6</v>
      </c>
    </row>
    <row r="4" spans="1:6" ht="26.25" customHeight="1">
      <c r="A4" s="9"/>
      <c r="B4" s="44"/>
      <c r="C4" s="10" t="s">
        <v>100</v>
      </c>
      <c r="D4" s="10"/>
      <c r="E4" s="59"/>
      <c r="F4" s="59"/>
    </row>
    <row r="5" spans="1:6" ht="15">
      <c r="A5" s="2">
        <v>1</v>
      </c>
      <c r="B5" s="33">
        <v>67111111</v>
      </c>
      <c r="C5" s="4" t="s">
        <v>25</v>
      </c>
      <c r="D5" s="5">
        <v>5903858.99</v>
      </c>
      <c r="E5" s="18">
        <f>SUM(F5-D5)</f>
        <v>141.00999999977648</v>
      </c>
      <c r="F5" s="76">
        <v>5904000</v>
      </c>
    </row>
    <row r="6" spans="1:6" ht="15">
      <c r="A6" s="1"/>
      <c r="B6" s="31"/>
      <c r="C6" s="3" t="s">
        <v>99</v>
      </c>
      <c r="D6" s="6">
        <f>SUM(D5)</f>
        <v>5903858.99</v>
      </c>
      <c r="E6" s="36">
        <f>SUM(E5)</f>
        <v>141.00999999977648</v>
      </c>
      <c r="F6" s="36">
        <f>SUM(F5)</f>
        <v>5904000</v>
      </c>
    </row>
    <row r="7" spans="1:6" ht="22.5">
      <c r="A7" s="2">
        <v>2</v>
      </c>
      <c r="B7" s="33">
        <v>67111132</v>
      </c>
      <c r="C7" s="4" t="s">
        <v>26</v>
      </c>
      <c r="D7" s="5">
        <v>915098.14</v>
      </c>
      <c r="E7" s="18">
        <f aca="true" t="shared" si="0" ref="E7:E18">SUM(F7-D7)</f>
        <v>1.8599999999860302</v>
      </c>
      <c r="F7" s="5">
        <v>915100</v>
      </c>
    </row>
    <row r="8" spans="1:6" ht="15">
      <c r="A8" s="2">
        <v>3</v>
      </c>
      <c r="B8" s="33">
        <v>67111133</v>
      </c>
      <c r="C8" s="4" t="s">
        <v>27</v>
      </c>
      <c r="D8" s="18">
        <v>100365.07</v>
      </c>
      <c r="E8" s="18">
        <f t="shared" si="0"/>
        <v>-65.07000000000698</v>
      </c>
      <c r="F8" s="18">
        <v>100300</v>
      </c>
    </row>
    <row r="9" spans="1:6" ht="15">
      <c r="A9" s="1"/>
      <c r="B9" s="31"/>
      <c r="C9" s="3" t="s">
        <v>102</v>
      </c>
      <c r="D9" s="36">
        <f>SUM(D7:D8)</f>
        <v>1015463.21</v>
      </c>
      <c r="E9" s="36">
        <f>SUM(E7:E8)</f>
        <v>-63.210000000020955</v>
      </c>
      <c r="F9" s="36">
        <f>SUM(F7:F8)</f>
        <v>1015400</v>
      </c>
    </row>
    <row r="10" spans="1:6" ht="15">
      <c r="A10" s="2">
        <v>4</v>
      </c>
      <c r="B10" s="33">
        <v>67111121</v>
      </c>
      <c r="C10" s="4" t="s">
        <v>28</v>
      </c>
      <c r="D10" s="18">
        <v>15500</v>
      </c>
      <c r="E10" s="18">
        <f t="shared" si="0"/>
        <v>0</v>
      </c>
      <c r="F10" s="18">
        <v>15500</v>
      </c>
    </row>
    <row r="11" spans="1:6" ht="15">
      <c r="A11" s="2">
        <v>5</v>
      </c>
      <c r="B11" s="33">
        <v>67111122</v>
      </c>
      <c r="C11" s="4" t="s">
        <v>29</v>
      </c>
      <c r="D11" s="18">
        <v>32347.65</v>
      </c>
      <c r="E11" s="18">
        <f t="shared" si="0"/>
        <v>17502.35</v>
      </c>
      <c r="F11" s="18">
        <v>49850</v>
      </c>
    </row>
    <row r="12" spans="1:6" ht="15">
      <c r="A12" s="2">
        <v>6</v>
      </c>
      <c r="B12" s="33">
        <v>67111123</v>
      </c>
      <c r="C12" s="4" t="s">
        <v>30</v>
      </c>
      <c r="D12" s="18">
        <v>40070</v>
      </c>
      <c r="E12" s="18">
        <f t="shared" si="0"/>
        <v>-37070</v>
      </c>
      <c r="F12" s="18">
        <v>3000</v>
      </c>
    </row>
    <row r="13" spans="1:6" ht="15">
      <c r="A13" s="2">
        <v>7</v>
      </c>
      <c r="B13" s="33">
        <v>67111124</v>
      </c>
      <c r="C13" s="4" t="s">
        <v>31</v>
      </c>
      <c r="D13" s="18"/>
      <c r="E13" s="18">
        <f t="shared" si="0"/>
        <v>0</v>
      </c>
      <c r="F13" s="18"/>
    </row>
    <row r="14" spans="1:6" ht="15">
      <c r="A14" s="2">
        <v>8</v>
      </c>
      <c r="B14" s="33">
        <v>67111125</v>
      </c>
      <c r="C14" s="4" t="s">
        <v>32</v>
      </c>
      <c r="D14" s="18">
        <v>60000</v>
      </c>
      <c r="E14" s="18">
        <f t="shared" si="0"/>
        <v>0</v>
      </c>
      <c r="F14" s="18">
        <v>60000</v>
      </c>
    </row>
    <row r="15" spans="1:6" ht="15">
      <c r="A15" s="2">
        <v>9</v>
      </c>
      <c r="B15" s="33">
        <v>67111126</v>
      </c>
      <c r="C15" s="4" t="s">
        <v>33</v>
      </c>
      <c r="D15" s="18">
        <v>24000</v>
      </c>
      <c r="E15" s="18">
        <f t="shared" si="0"/>
        <v>0</v>
      </c>
      <c r="F15" s="18">
        <v>24000</v>
      </c>
    </row>
    <row r="16" spans="1:6" ht="15">
      <c r="A16" s="2">
        <v>10</v>
      </c>
      <c r="B16" s="33">
        <v>67111126</v>
      </c>
      <c r="C16" s="4" t="s">
        <v>34</v>
      </c>
      <c r="D16" s="18">
        <v>29500</v>
      </c>
      <c r="E16" s="18">
        <f t="shared" si="0"/>
        <v>0</v>
      </c>
      <c r="F16" s="18">
        <v>29500</v>
      </c>
    </row>
    <row r="17" spans="1:6" ht="15">
      <c r="A17" s="2">
        <v>11</v>
      </c>
      <c r="B17" s="33">
        <v>67111128</v>
      </c>
      <c r="C17" s="4" t="s">
        <v>35</v>
      </c>
      <c r="D17" s="18"/>
      <c r="E17" s="18">
        <f t="shared" si="0"/>
        <v>0</v>
      </c>
      <c r="F17" s="18"/>
    </row>
    <row r="18" spans="1:6" ht="15">
      <c r="A18" s="2">
        <v>12</v>
      </c>
      <c r="B18" s="33">
        <v>67111128</v>
      </c>
      <c r="C18" s="4" t="s">
        <v>36</v>
      </c>
      <c r="D18" s="18">
        <v>12000</v>
      </c>
      <c r="E18" s="18">
        <f t="shared" si="0"/>
        <v>0</v>
      </c>
      <c r="F18" s="18">
        <v>12000</v>
      </c>
    </row>
    <row r="19" spans="1:6" ht="15">
      <c r="A19" s="1"/>
      <c r="B19" s="31"/>
      <c r="C19" s="3" t="s">
        <v>103</v>
      </c>
      <c r="D19" s="36">
        <f>SUM(D10:D18)</f>
        <v>213417.65</v>
      </c>
      <c r="E19" s="36">
        <f>SUM(E10:E18)</f>
        <v>-19567.65</v>
      </c>
      <c r="F19" s="36">
        <f>SUM(F10:F18)</f>
        <v>193850</v>
      </c>
    </row>
    <row r="20" spans="1:6" ht="19.5" customHeight="1">
      <c r="A20" s="2"/>
      <c r="B20" s="31">
        <v>31</v>
      </c>
      <c r="C20" s="3" t="s">
        <v>98</v>
      </c>
      <c r="D20" s="36">
        <f>SUM(D6+D9+D19)</f>
        <v>7132739.850000001</v>
      </c>
      <c r="E20" s="36">
        <f>SUM(E6+E9+E19)</f>
        <v>-19489.850000000246</v>
      </c>
      <c r="F20" s="36">
        <f>SUM(F6+F9+F19)</f>
        <v>7113250</v>
      </c>
    </row>
    <row r="21" spans="1:6" ht="15">
      <c r="A21" s="2">
        <v>13</v>
      </c>
      <c r="B21" s="33">
        <v>67111211</v>
      </c>
      <c r="C21" s="4" t="s">
        <v>37</v>
      </c>
      <c r="D21" s="5">
        <v>0</v>
      </c>
      <c r="E21" s="18">
        <f>SUM(F21-D21)</f>
        <v>0</v>
      </c>
      <c r="F21" s="5">
        <v>0</v>
      </c>
    </row>
    <row r="22" spans="1:6" ht="15">
      <c r="A22" s="2">
        <v>14</v>
      </c>
      <c r="B22" s="33">
        <v>67111212</v>
      </c>
      <c r="C22" s="4" t="s">
        <v>38</v>
      </c>
      <c r="D22" s="5">
        <v>270950</v>
      </c>
      <c r="E22" s="18">
        <f>SUM(F22-D22)</f>
        <v>50</v>
      </c>
      <c r="F22" s="5">
        <v>271000</v>
      </c>
    </row>
    <row r="23" spans="1:6" ht="15">
      <c r="A23" s="2">
        <v>15</v>
      </c>
      <c r="B23" s="33">
        <v>67111213</v>
      </c>
      <c r="C23" s="4" t="s">
        <v>39</v>
      </c>
      <c r="D23" s="5">
        <v>2700</v>
      </c>
      <c r="E23" s="18">
        <f>SUM(F23-D23)</f>
        <v>-2700</v>
      </c>
      <c r="F23" s="5">
        <v>0</v>
      </c>
    </row>
    <row r="24" spans="1:6" ht="19.5" customHeight="1">
      <c r="A24" s="27"/>
      <c r="B24" s="40">
        <v>321</v>
      </c>
      <c r="C24" s="3" t="s">
        <v>104</v>
      </c>
      <c r="D24" s="37">
        <f>SUM(D21:D23)</f>
        <v>273650</v>
      </c>
      <c r="E24" s="37">
        <f>SUM(E21:E23)</f>
        <v>-2650</v>
      </c>
      <c r="F24" s="37">
        <f>SUM(F21:F23)</f>
        <v>271000</v>
      </c>
    </row>
    <row r="25" spans="1:6" ht="15">
      <c r="A25" s="2">
        <v>16</v>
      </c>
      <c r="B25" s="33">
        <v>67111221</v>
      </c>
      <c r="C25" s="4" t="s">
        <v>40</v>
      </c>
      <c r="D25" s="5">
        <v>57990</v>
      </c>
      <c r="E25" s="18">
        <f aca="true" t="shared" si="1" ref="E25:E30">SUM(F25-D25)</f>
        <v>0</v>
      </c>
      <c r="F25" s="5">
        <v>57990</v>
      </c>
    </row>
    <row r="26" spans="1:6" ht="15">
      <c r="A26" s="2">
        <v>17</v>
      </c>
      <c r="B26" s="33">
        <v>67111222</v>
      </c>
      <c r="C26" s="4" t="s">
        <v>41</v>
      </c>
      <c r="D26" s="5">
        <v>2900</v>
      </c>
      <c r="E26" s="18">
        <f t="shared" si="1"/>
        <v>22100</v>
      </c>
      <c r="F26" s="5">
        <v>25000</v>
      </c>
    </row>
    <row r="27" spans="1:6" ht="15">
      <c r="A27" s="2">
        <v>18</v>
      </c>
      <c r="B27" s="33">
        <v>67111223</v>
      </c>
      <c r="C27" s="4" t="s">
        <v>42</v>
      </c>
      <c r="D27" s="5">
        <v>2231200</v>
      </c>
      <c r="E27" s="18">
        <f t="shared" si="1"/>
        <v>213800</v>
      </c>
      <c r="F27" s="5">
        <v>2445000</v>
      </c>
    </row>
    <row r="28" spans="1:6" ht="15">
      <c r="A28" s="2">
        <v>19</v>
      </c>
      <c r="B28" s="33">
        <v>67111224</v>
      </c>
      <c r="C28" s="4" t="s">
        <v>43</v>
      </c>
      <c r="D28" s="5">
        <v>23400</v>
      </c>
      <c r="E28" s="18">
        <f t="shared" si="1"/>
        <v>16600</v>
      </c>
      <c r="F28" s="5">
        <v>40000</v>
      </c>
    </row>
    <row r="29" spans="1:6" ht="15">
      <c r="A29" s="27">
        <v>20</v>
      </c>
      <c r="B29" s="34">
        <v>67111225</v>
      </c>
      <c r="C29" s="38" t="s">
        <v>44</v>
      </c>
      <c r="D29" s="39">
        <v>7600</v>
      </c>
      <c r="E29" s="18">
        <f t="shared" si="1"/>
        <v>2400</v>
      </c>
      <c r="F29" s="39">
        <v>10000</v>
      </c>
    </row>
    <row r="30" spans="1:6" ht="15">
      <c r="A30" s="27"/>
      <c r="B30" s="34"/>
      <c r="C30" s="38" t="s">
        <v>132</v>
      </c>
      <c r="D30" s="39"/>
      <c r="E30" s="18">
        <f t="shared" si="1"/>
        <v>40000</v>
      </c>
      <c r="F30" s="39">
        <v>40000</v>
      </c>
    </row>
    <row r="31" spans="1:6" ht="15">
      <c r="A31" s="27"/>
      <c r="B31" s="40">
        <v>322</v>
      </c>
      <c r="C31" s="29" t="s">
        <v>101</v>
      </c>
      <c r="D31" s="37">
        <f>SUM(D25:D29)</f>
        <v>2323090</v>
      </c>
      <c r="E31" s="37">
        <f>SUM(E25:E30)</f>
        <v>294900</v>
      </c>
      <c r="F31" s="37">
        <f>SUM(F25:F30)</f>
        <v>2617990</v>
      </c>
    </row>
    <row r="32" spans="1:6" ht="15">
      <c r="A32" s="2">
        <v>21</v>
      </c>
      <c r="B32" s="33">
        <v>67111231</v>
      </c>
      <c r="C32" s="4" t="s">
        <v>45</v>
      </c>
      <c r="D32" s="5">
        <v>35020</v>
      </c>
      <c r="E32" s="18">
        <f>SUM(F32-D32)</f>
        <v>0</v>
      </c>
      <c r="F32" s="5">
        <v>35020</v>
      </c>
    </row>
    <row r="33" spans="1:6" ht="15">
      <c r="A33" s="2">
        <v>22</v>
      </c>
      <c r="B33" s="33">
        <v>67111232</v>
      </c>
      <c r="C33" s="4" t="s">
        <v>46</v>
      </c>
      <c r="D33" s="5">
        <v>682330.67</v>
      </c>
      <c r="E33" s="18">
        <f aca="true" t="shared" si="2" ref="E33:E40">SUM(F33-D33)</f>
        <v>617669.33</v>
      </c>
      <c r="F33" s="5">
        <v>1300000</v>
      </c>
    </row>
    <row r="34" spans="1:6" ht="15">
      <c r="A34" s="2">
        <v>23</v>
      </c>
      <c r="B34" s="33">
        <v>67111233</v>
      </c>
      <c r="C34" s="4" t="s">
        <v>47</v>
      </c>
      <c r="D34" s="5"/>
      <c r="E34" s="18">
        <f t="shared" si="2"/>
        <v>0</v>
      </c>
      <c r="F34" s="5"/>
    </row>
    <row r="35" spans="1:6" ht="15">
      <c r="A35" s="2">
        <v>24</v>
      </c>
      <c r="B35" s="33">
        <v>67111234</v>
      </c>
      <c r="C35" s="4" t="s">
        <v>48</v>
      </c>
      <c r="D35" s="5">
        <v>292832</v>
      </c>
      <c r="E35" s="18">
        <f t="shared" si="2"/>
        <v>117168</v>
      </c>
      <c r="F35" s="5">
        <v>410000</v>
      </c>
    </row>
    <row r="36" spans="1:6" ht="15">
      <c r="A36" s="2">
        <v>25</v>
      </c>
      <c r="B36" s="33">
        <v>67111235</v>
      </c>
      <c r="C36" s="4" t="s">
        <v>49</v>
      </c>
      <c r="D36" s="5">
        <v>179655.5</v>
      </c>
      <c r="E36" s="18">
        <f t="shared" si="2"/>
        <v>43894.5</v>
      </c>
      <c r="F36" s="5">
        <v>223550</v>
      </c>
    </row>
    <row r="37" spans="1:6" ht="15">
      <c r="A37" s="2"/>
      <c r="B37" s="33">
        <v>67111236</v>
      </c>
      <c r="C37" s="4" t="s">
        <v>133</v>
      </c>
      <c r="D37" s="5"/>
      <c r="E37" s="18">
        <f t="shared" si="2"/>
        <v>50000</v>
      </c>
      <c r="F37" s="5">
        <v>50000</v>
      </c>
    </row>
    <row r="38" spans="1:6" ht="15">
      <c r="A38" s="2">
        <v>26</v>
      </c>
      <c r="B38" s="33">
        <v>67111237</v>
      </c>
      <c r="C38" s="4" t="s">
        <v>50</v>
      </c>
      <c r="D38" s="5"/>
      <c r="E38" s="18">
        <f t="shared" si="2"/>
        <v>0</v>
      </c>
      <c r="F38" s="5"/>
    </row>
    <row r="39" spans="1:6" ht="15">
      <c r="A39" s="2">
        <v>27</v>
      </c>
      <c r="B39" s="33">
        <v>67111238</v>
      </c>
      <c r="C39" s="4" t="s">
        <v>51</v>
      </c>
      <c r="D39" s="5">
        <v>33400</v>
      </c>
      <c r="E39" s="18">
        <f t="shared" si="2"/>
        <v>0</v>
      </c>
      <c r="F39" s="5">
        <v>33400</v>
      </c>
    </row>
    <row r="40" spans="1:6" ht="15">
      <c r="A40" s="27">
        <v>28</v>
      </c>
      <c r="B40" s="34">
        <v>67111239</v>
      </c>
      <c r="C40" s="38" t="s">
        <v>52</v>
      </c>
      <c r="D40" s="39"/>
      <c r="E40" s="18">
        <f t="shared" si="2"/>
        <v>0</v>
      </c>
      <c r="F40" s="39"/>
    </row>
    <row r="41" spans="1:6" ht="15">
      <c r="A41" s="2"/>
      <c r="B41" s="31">
        <v>323</v>
      </c>
      <c r="C41" s="3" t="s">
        <v>105</v>
      </c>
      <c r="D41" s="6">
        <f>SUM(D32:D40)</f>
        <v>1223238.17</v>
      </c>
      <c r="E41" s="6">
        <f>SUM(E32:E40)</f>
        <v>828731.83</v>
      </c>
      <c r="F41" s="6">
        <f>SUM(F32:F40)</f>
        <v>2051970</v>
      </c>
    </row>
    <row r="42" spans="1:6" ht="15">
      <c r="A42" s="2">
        <v>29</v>
      </c>
      <c r="B42" s="33">
        <v>67111291</v>
      </c>
      <c r="C42" s="4" t="s">
        <v>53</v>
      </c>
      <c r="D42" s="5">
        <v>42154.56</v>
      </c>
      <c r="E42" s="18">
        <f>SUM(F42-D42)</f>
        <v>-19154.559999999998</v>
      </c>
      <c r="F42" s="5">
        <v>23000</v>
      </c>
    </row>
    <row r="43" spans="1:6" ht="15">
      <c r="A43" s="2">
        <v>30</v>
      </c>
      <c r="B43" s="33">
        <v>67111292</v>
      </c>
      <c r="C43" s="4" t="s">
        <v>54</v>
      </c>
      <c r="D43" s="5">
        <v>310993</v>
      </c>
      <c r="E43" s="18">
        <f>SUM(F43-D43)</f>
        <v>10007</v>
      </c>
      <c r="F43" s="5">
        <v>321000</v>
      </c>
    </row>
    <row r="44" spans="1:6" ht="15">
      <c r="A44" s="2">
        <v>31</v>
      </c>
      <c r="B44" s="33">
        <v>67111293</v>
      </c>
      <c r="C44" s="4" t="s">
        <v>55</v>
      </c>
      <c r="D44" s="5"/>
      <c r="E44" s="18">
        <f>SUM(F44-D44)</f>
        <v>0</v>
      </c>
      <c r="F44" s="5"/>
    </row>
    <row r="45" spans="1:6" ht="15">
      <c r="A45" s="27">
        <v>32</v>
      </c>
      <c r="B45" s="34">
        <v>67111294</v>
      </c>
      <c r="C45" s="38" t="s">
        <v>56</v>
      </c>
      <c r="D45" s="39">
        <v>100</v>
      </c>
      <c r="E45" s="18">
        <f>SUM(F45-D45)</f>
        <v>0</v>
      </c>
      <c r="F45" s="39">
        <v>100</v>
      </c>
    </row>
    <row r="46" spans="1:6" ht="15">
      <c r="A46" s="27">
        <v>33</v>
      </c>
      <c r="B46" s="34">
        <v>67111299</v>
      </c>
      <c r="C46" s="38" t="s">
        <v>57</v>
      </c>
      <c r="D46" s="39"/>
      <c r="E46" s="18">
        <f>SUM(F46-D46)</f>
        <v>0</v>
      </c>
      <c r="F46" s="39"/>
    </row>
    <row r="47" spans="1:6" ht="22.5">
      <c r="A47" s="27"/>
      <c r="B47" s="40">
        <v>329</v>
      </c>
      <c r="C47" s="3" t="s">
        <v>106</v>
      </c>
      <c r="D47" s="37">
        <f>SUM(D42:D46)</f>
        <v>353247.56</v>
      </c>
      <c r="E47" s="37">
        <f>SUM(E42:E46)</f>
        <v>-9147.559999999998</v>
      </c>
      <c r="F47" s="37">
        <f>SUM(F42:F46)</f>
        <v>344100</v>
      </c>
    </row>
    <row r="48" spans="1:6" ht="15">
      <c r="A48" s="27"/>
      <c r="B48" s="40">
        <v>32</v>
      </c>
      <c r="C48" s="3" t="s">
        <v>110</v>
      </c>
      <c r="D48" s="37">
        <f>SUM(D24+D31+D41+D47)</f>
        <v>4173225.73</v>
      </c>
      <c r="E48" s="37">
        <f>SUM(E24+E31+E41+E47)</f>
        <v>1111834.27</v>
      </c>
      <c r="F48" s="37">
        <f>SUM(F24+F31+F41+F47)</f>
        <v>5285060</v>
      </c>
    </row>
    <row r="49" spans="1:6" ht="22.5">
      <c r="A49" s="27">
        <v>34</v>
      </c>
      <c r="B49" s="34"/>
      <c r="C49" s="4" t="s">
        <v>58</v>
      </c>
      <c r="D49" s="39">
        <v>21400</v>
      </c>
      <c r="E49" s="18">
        <f>SUM(F49-D49)</f>
        <v>0</v>
      </c>
      <c r="F49" s="39">
        <v>21400</v>
      </c>
    </row>
    <row r="50" spans="1:6" ht="15">
      <c r="A50" s="2"/>
      <c r="B50" s="31">
        <v>343</v>
      </c>
      <c r="C50" s="3" t="s">
        <v>107</v>
      </c>
      <c r="D50" s="6">
        <f aca="true" t="shared" si="3" ref="D50:F51">SUM(D49)</f>
        <v>21400</v>
      </c>
      <c r="E50" s="6">
        <f t="shared" si="3"/>
        <v>0</v>
      </c>
      <c r="F50" s="6">
        <f t="shared" si="3"/>
        <v>21400</v>
      </c>
    </row>
    <row r="51" spans="1:6" ht="15">
      <c r="A51" s="2"/>
      <c r="B51" s="31">
        <v>34</v>
      </c>
      <c r="C51" s="3" t="s">
        <v>111</v>
      </c>
      <c r="D51" s="6">
        <f t="shared" si="3"/>
        <v>21400</v>
      </c>
      <c r="E51" s="6">
        <f t="shared" si="3"/>
        <v>0</v>
      </c>
      <c r="F51" s="6">
        <f t="shared" si="3"/>
        <v>21400</v>
      </c>
    </row>
    <row r="52" spans="1:6" ht="41.25" customHeight="1">
      <c r="A52" s="48"/>
      <c r="B52" s="49"/>
      <c r="C52" s="50" t="s">
        <v>108</v>
      </c>
      <c r="D52" s="56">
        <f>SUM(D20+D48+D51)</f>
        <v>11327365.58</v>
      </c>
      <c r="E52" s="56">
        <f>SUM(E20+E48+E51)</f>
        <v>1092344.4199999997</v>
      </c>
      <c r="F52" s="56">
        <f>SUM(F20+F48+F51)</f>
        <v>12419710</v>
      </c>
    </row>
    <row r="53" spans="1:6" ht="15">
      <c r="A53" s="2">
        <v>35</v>
      </c>
      <c r="B53" s="33">
        <v>67111011</v>
      </c>
      <c r="C53" s="4" t="s">
        <v>59</v>
      </c>
      <c r="D53" s="5">
        <v>55000</v>
      </c>
      <c r="E53" s="18">
        <f aca="true" t="shared" si="4" ref="E53:E58">SUM(F53-D53)</f>
        <v>0</v>
      </c>
      <c r="F53" s="5">
        <v>55000</v>
      </c>
    </row>
    <row r="54" spans="1:6" ht="15">
      <c r="A54" s="2">
        <v>37</v>
      </c>
      <c r="B54" s="33">
        <v>67111033</v>
      </c>
      <c r="C54" s="4" t="s">
        <v>47</v>
      </c>
      <c r="D54" s="5">
        <v>73000</v>
      </c>
      <c r="E54" s="18">
        <f t="shared" si="4"/>
        <v>0</v>
      </c>
      <c r="F54" s="5">
        <v>73000</v>
      </c>
    </row>
    <row r="55" spans="1:6" ht="15">
      <c r="A55" s="2">
        <v>38</v>
      </c>
      <c r="B55" s="33">
        <v>67111235</v>
      </c>
      <c r="C55" s="4" t="s">
        <v>49</v>
      </c>
      <c r="D55" s="5"/>
      <c r="E55" s="18">
        <f t="shared" si="4"/>
        <v>0</v>
      </c>
      <c r="F55" s="5"/>
    </row>
    <row r="56" spans="1:6" ht="15">
      <c r="A56" s="2">
        <v>39</v>
      </c>
      <c r="B56" s="33">
        <v>67111037</v>
      </c>
      <c r="C56" s="4" t="s">
        <v>50</v>
      </c>
      <c r="D56" s="5">
        <v>970000</v>
      </c>
      <c r="E56" s="18">
        <f t="shared" si="4"/>
        <v>0</v>
      </c>
      <c r="F56" s="5">
        <v>970000</v>
      </c>
    </row>
    <row r="57" spans="1:6" ht="15">
      <c r="A57" s="2">
        <v>40</v>
      </c>
      <c r="B57" s="33">
        <v>67111038</v>
      </c>
      <c r="C57" s="4" t="s">
        <v>51</v>
      </c>
      <c r="D57" s="5">
        <v>18000</v>
      </c>
      <c r="E57" s="18">
        <f t="shared" si="4"/>
        <v>0</v>
      </c>
      <c r="F57" s="5">
        <v>18000</v>
      </c>
    </row>
    <row r="58" spans="1:6" ht="15">
      <c r="A58" s="2">
        <v>41</v>
      </c>
      <c r="B58" s="33">
        <v>67111039</v>
      </c>
      <c r="C58" s="4" t="s">
        <v>52</v>
      </c>
      <c r="D58" s="5">
        <v>84000</v>
      </c>
      <c r="E58" s="18">
        <f t="shared" si="4"/>
        <v>0</v>
      </c>
      <c r="F58" s="5">
        <v>84000</v>
      </c>
    </row>
    <row r="59" spans="1:6" ht="15">
      <c r="A59" s="2"/>
      <c r="B59" s="40">
        <v>32</v>
      </c>
      <c r="C59" s="3" t="s">
        <v>110</v>
      </c>
      <c r="D59" s="6">
        <f>SUM(D53:D58)</f>
        <v>1200000</v>
      </c>
      <c r="E59" s="36">
        <f>SUM(E53:E58)</f>
        <v>0</v>
      </c>
      <c r="F59" s="6">
        <f>SUM(F53:F58)</f>
        <v>1200000</v>
      </c>
    </row>
    <row r="60" spans="1:6" ht="40.5" customHeight="1">
      <c r="A60" s="51"/>
      <c r="B60" s="46"/>
      <c r="C60" s="24" t="s">
        <v>109</v>
      </c>
      <c r="D60" s="52">
        <f>SUM(D59)</f>
        <v>1200000</v>
      </c>
      <c r="E60" s="52">
        <f>SUM(E59)</f>
        <v>0</v>
      </c>
      <c r="F60" s="52">
        <f>SUM(F59)</f>
        <v>1200000</v>
      </c>
    </row>
    <row r="61" spans="1:6" ht="15">
      <c r="A61" s="2">
        <v>42</v>
      </c>
      <c r="B61" s="33">
        <v>67121000</v>
      </c>
      <c r="C61" s="4" t="s">
        <v>60</v>
      </c>
      <c r="D61" s="5">
        <v>1230000</v>
      </c>
      <c r="E61" s="18">
        <f>SUM(F61-D61)</f>
        <v>-680000</v>
      </c>
      <c r="F61" s="5">
        <v>550000</v>
      </c>
    </row>
    <row r="62" spans="1:6" ht="36">
      <c r="A62" s="57"/>
      <c r="B62" s="58"/>
      <c r="C62" s="50" t="s">
        <v>112</v>
      </c>
      <c r="D62" s="56">
        <f>SUM(D61:D61)</f>
        <v>1230000</v>
      </c>
      <c r="E62" s="56">
        <f>SUM(E61:E61)</f>
        <v>-680000</v>
      </c>
      <c r="F62" s="56">
        <f>SUM(F61:F61)</f>
        <v>550000</v>
      </c>
    </row>
    <row r="63" spans="1:6" ht="25.5">
      <c r="A63" s="42"/>
      <c r="B63" s="24">
        <v>67</v>
      </c>
      <c r="C63" s="8" t="s">
        <v>113</v>
      </c>
      <c r="D63" s="19">
        <f>SUM(D20+D48+D51+D60+D62)</f>
        <v>13757365.58</v>
      </c>
      <c r="E63" s="19">
        <f>SUM(E20+E48+E51+E60+E62)</f>
        <v>412344.4199999997</v>
      </c>
      <c r="F63" s="19">
        <f>SUM(F20+F48+F51+F60+F62)</f>
        <v>14169710</v>
      </c>
    </row>
    <row r="64" spans="1:6" ht="15">
      <c r="A64" s="27">
        <v>43</v>
      </c>
      <c r="B64" s="34"/>
      <c r="C64" s="38" t="s">
        <v>114</v>
      </c>
      <c r="D64" s="35">
        <v>0</v>
      </c>
      <c r="E64" s="18">
        <f>SUM(F64-D64)</f>
        <v>0</v>
      </c>
      <c r="F64" s="35">
        <v>0</v>
      </c>
    </row>
    <row r="65" spans="1:6" ht="15">
      <c r="A65" s="27">
        <v>44</v>
      </c>
      <c r="B65" s="34"/>
      <c r="C65" s="38" t="s">
        <v>115</v>
      </c>
      <c r="D65" s="35">
        <v>0</v>
      </c>
      <c r="E65" s="18">
        <f>SUM(F65-D65)</f>
        <v>0</v>
      </c>
      <c r="F65" s="35">
        <v>0</v>
      </c>
    </row>
    <row r="66" spans="1:6" ht="16.5" customHeight="1">
      <c r="A66" s="2"/>
      <c r="B66" s="31">
        <v>633</v>
      </c>
      <c r="C66" s="29" t="s">
        <v>116</v>
      </c>
      <c r="D66" s="6">
        <f>SUM(D64:D65)</f>
        <v>0</v>
      </c>
      <c r="E66" s="6">
        <f>SUM(E64:E65)</f>
        <v>0</v>
      </c>
      <c r="F66" s="6">
        <f>SUM(F64:F65)</f>
        <v>0</v>
      </c>
    </row>
    <row r="67" spans="1:6" ht="15">
      <c r="A67" s="53"/>
      <c r="B67" s="24">
        <v>63</v>
      </c>
      <c r="C67" s="28" t="s">
        <v>116</v>
      </c>
      <c r="D67" s="43">
        <f>SUM(D66)</f>
        <v>0</v>
      </c>
      <c r="E67" s="43">
        <f>SUM(E66)</f>
        <v>0</v>
      </c>
      <c r="F67" s="43">
        <f>SUM(F66)</f>
        <v>0</v>
      </c>
    </row>
    <row r="68" spans="1:6" ht="30">
      <c r="A68" s="60"/>
      <c r="B68" s="61"/>
      <c r="C68" s="62" t="s">
        <v>124</v>
      </c>
      <c r="D68" s="63">
        <f>SUM(D63+D67)</f>
        <v>13757365.58</v>
      </c>
      <c r="E68" s="63">
        <f>SUM(E63+E67)</f>
        <v>412344.4199999997</v>
      </c>
      <c r="F68" s="63">
        <f>SUM(F63+F67)</f>
        <v>14169710</v>
      </c>
    </row>
    <row r="69" spans="1:6" ht="27" customHeight="1">
      <c r="A69" s="9"/>
      <c r="B69" s="44"/>
      <c r="C69" s="10" t="s">
        <v>61</v>
      </c>
      <c r="D69" s="74"/>
      <c r="E69" s="64"/>
      <c r="F69" s="74"/>
    </row>
    <row r="70" spans="1:6" ht="15">
      <c r="A70" s="2">
        <v>45</v>
      </c>
      <c r="B70" s="33">
        <v>64132000</v>
      </c>
      <c r="C70" s="4" t="s">
        <v>62</v>
      </c>
      <c r="D70" s="39">
        <v>3000</v>
      </c>
      <c r="E70" s="18">
        <f>SUM(F70-D70)</f>
        <v>0</v>
      </c>
      <c r="F70" s="39">
        <v>3000</v>
      </c>
    </row>
    <row r="71" spans="1:6" ht="15">
      <c r="A71" s="2">
        <v>46</v>
      </c>
      <c r="B71" s="33">
        <v>64143000</v>
      </c>
      <c r="C71" s="4" t="s">
        <v>134</v>
      </c>
      <c r="D71" s="35">
        <v>17000</v>
      </c>
      <c r="E71" s="18">
        <f>SUM(F71-D71)</f>
        <v>0</v>
      </c>
      <c r="F71" s="35">
        <v>17000</v>
      </c>
    </row>
    <row r="72" spans="1:6" ht="25.5">
      <c r="A72" s="67"/>
      <c r="B72" s="68">
        <v>64</v>
      </c>
      <c r="C72" s="69" t="s">
        <v>117</v>
      </c>
      <c r="D72" s="70">
        <f>SUM(D70:D71)</f>
        <v>20000</v>
      </c>
      <c r="E72" s="70">
        <f>SUM(E70:E71)</f>
        <v>0</v>
      </c>
      <c r="F72" s="70">
        <f>SUM(F70:F71)</f>
        <v>20000</v>
      </c>
    </row>
    <row r="73" spans="1:6" ht="15">
      <c r="A73" s="2">
        <v>47</v>
      </c>
      <c r="B73" s="33">
        <v>65264000</v>
      </c>
      <c r="C73" s="4" t="s">
        <v>63</v>
      </c>
      <c r="D73" s="39">
        <v>8000000</v>
      </c>
      <c r="E73" s="18">
        <f aca="true" t="shared" si="5" ref="E73:E78">SUM(F73-D73)</f>
        <v>100000</v>
      </c>
      <c r="F73" s="39">
        <v>8100000</v>
      </c>
    </row>
    <row r="74" spans="1:6" ht="15">
      <c r="A74" s="2">
        <v>48</v>
      </c>
      <c r="B74" s="33">
        <v>65264440</v>
      </c>
      <c r="C74" s="4" t="s">
        <v>64</v>
      </c>
      <c r="D74" s="39">
        <v>200000</v>
      </c>
      <c r="E74" s="18">
        <f t="shared" si="5"/>
        <v>10000</v>
      </c>
      <c r="F74" s="39">
        <v>210000</v>
      </c>
    </row>
    <row r="75" spans="1:6" ht="15">
      <c r="A75" s="2">
        <v>49</v>
      </c>
      <c r="B75" s="33">
        <v>65264500</v>
      </c>
      <c r="C75" s="4" t="s">
        <v>65</v>
      </c>
      <c r="D75" s="39">
        <v>140000</v>
      </c>
      <c r="E75" s="18">
        <f t="shared" si="5"/>
        <v>10000</v>
      </c>
      <c r="F75" s="39">
        <v>150000</v>
      </c>
    </row>
    <row r="76" spans="1:6" ht="15">
      <c r="A76" s="2">
        <v>50</v>
      </c>
      <c r="B76" s="33">
        <v>65265000</v>
      </c>
      <c r="C76" s="4" t="s">
        <v>66</v>
      </c>
      <c r="D76" s="39">
        <v>1450000</v>
      </c>
      <c r="E76" s="18">
        <f t="shared" si="5"/>
        <v>50000</v>
      </c>
      <c r="F76" s="39">
        <v>1500000</v>
      </c>
    </row>
    <row r="77" spans="1:6" ht="22.5">
      <c r="A77" s="2">
        <v>52</v>
      </c>
      <c r="B77" s="33">
        <v>65267001</v>
      </c>
      <c r="C77" s="4" t="s">
        <v>67</v>
      </c>
      <c r="D77" s="39">
        <v>30000</v>
      </c>
      <c r="E77" s="18">
        <f t="shared" si="5"/>
        <v>5000</v>
      </c>
      <c r="F77" s="39">
        <v>35000</v>
      </c>
    </row>
    <row r="78" spans="1:6" ht="15">
      <c r="A78" s="2">
        <v>53</v>
      </c>
      <c r="B78" s="33">
        <v>65269000</v>
      </c>
      <c r="C78" s="4" t="s">
        <v>68</v>
      </c>
      <c r="D78" s="39">
        <v>70000</v>
      </c>
      <c r="E78" s="18">
        <f t="shared" si="5"/>
        <v>5000</v>
      </c>
      <c r="F78" s="39">
        <v>75000</v>
      </c>
    </row>
    <row r="79" spans="1:6" ht="25.5">
      <c r="A79" s="23"/>
      <c r="B79" s="24">
        <v>65</v>
      </c>
      <c r="C79" s="8" t="s">
        <v>118</v>
      </c>
      <c r="D79" s="66">
        <f>SUM(D73:D78)</f>
        <v>9890000</v>
      </c>
      <c r="E79" s="66">
        <f>SUM(E73:E78)</f>
        <v>180000</v>
      </c>
      <c r="F79" s="66">
        <f>SUM(F73:F78)</f>
        <v>10070000</v>
      </c>
    </row>
    <row r="80" spans="1:6" ht="15">
      <c r="A80" s="2">
        <v>54</v>
      </c>
      <c r="B80" s="33">
        <v>66151000</v>
      </c>
      <c r="C80" s="4" t="s">
        <v>69</v>
      </c>
      <c r="D80" s="5">
        <v>37634.42</v>
      </c>
      <c r="E80" s="18">
        <f>SUM(F80-D80)</f>
        <v>-344.41999999999825</v>
      </c>
      <c r="F80" s="5">
        <v>37290</v>
      </c>
    </row>
    <row r="81" spans="1:6" ht="15">
      <c r="A81" s="2">
        <v>55</v>
      </c>
      <c r="B81" s="33">
        <v>66151010</v>
      </c>
      <c r="C81" s="4" t="s">
        <v>70</v>
      </c>
      <c r="D81" s="5">
        <v>900000</v>
      </c>
      <c r="E81" s="18">
        <f aca="true" t="shared" si="6" ref="E81:E95">SUM(F81-D81)</f>
        <v>150000</v>
      </c>
      <c r="F81" s="5">
        <v>1050000</v>
      </c>
    </row>
    <row r="82" spans="1:6" ht="15">
      <c r="A82" s="2">
        <v>56</v>
      </c>
      <c r="B82" s="33">
        <v>66151020</v>
      </c>
      <c r="C82" s="4" t="s">
        <v>71</v>
      </c>
      <c r="D82" s="5">
        <v>200000</v>
      </c>
      <c r="E82" s="18">
        <f t="shared" si="6"/>
        <v>30000</v>
      </c>
      <c r="F82" s="5">
        <v>230000</v>
      </c>
    </row>
    <row r="83" spans="1:6" ht="15">
      <c r="A83" s="2">
        <v>57</v>
      </c>
      <c r="B83" s="33">
        <v>66151030</v>
      </c>
      <c r="C83" s="4" t="s">
        <v>72</v>
      </c>
      <c r="D83" s="5">
        <v>80000</v>
      </c>
      <c r="E83" s="18">
        <f t="shared" si="6"/>
        <v>10000</v>
      </c>
      <c r="F83" s="5">
        <v>90000</v>
      </c>
    </row>
    <row r="84" spans="1:6" ht="22.5">
      <c r="A84" s="2">
        <v>58</v>
      </c>
      <c r="B84" s="33">
        <v>66151040</v>
      </c>
      <c r="C84" s="4" t="s">
        <v>73</v>
      </c>
      <c r="D84" s="5">
        <v>280000</v>
      </c>
      <c r="E84" s="18">
        <f t="shared" si="6"/>
        <v>20000</v>
      </c>
      <c r="F84" s="5">
        <v>300000</v>
      </c>
    </row>
    <row r="85" spans="1:6" ht="15">
      <c r="A85" s="2">
        <v>59</v>
      </c>
      <c r="B85" s="33">
        <v>66151050</v>
      </c>
      <c r="C85" s="4" t="s">
        <v>74</v>
      </c>
      <c r="D85" s="5">
        <v>450000</v>
      </c>
      <c r="E85" s="18">
        <f t="shared" si="6"/>
        <v>50000</v>
      </c>
      <c r="F85" s="5">
        <v>500000</v>
      </c>
    </row>
    <row r="86" spans="1:6" ht="15">
      <c r="A86" s="2">
        <v>60</v>
      </c>
      <c r="B86" s="33">
        <v>66151060</v>
      </c>
      <c r="C86" s="4" t="s">
        <v>75</v>
      </c>
      <c r="D86" s="5"/>
      <c r="E86" s="18">
        <f t="shared" si="6"/>
        <v>0</v>
      </c>
      <c r="F86" s="5"/>
    </row>
    <row r="87" spans="1:6" ht="15">
      <c r="A87" s="2">
        <v>61</v>
      </c>
      <c r="B87" s="33">
        <v>66151070</v>
      </c>
      <c r="C87" s="4" t="s">
        <v>76</v>
      </c>
      <c r="D87" s="5">
        <v>20000</v>
      </c>
      <c r="E87" s="18">
        <f t="shared" si="6"/>
        <v>5000</v>
      </c>
      <c r="F87" s="5">
        <v>25000</v>
      </c>
    </row>
    <row r="88" spans="1:6" ht="15">
      <c r="A88" s="2">
        <v>62</v>
      </c>
      <c r="B88" s="33">
        <v>66151080</v>
      </c>
      <c r="C88" s="4" t="s">
        <v>77</v>
      </c>
      <c r="D88" s="5">
        <v>120000</v>
      </c>
      <c r="E88" s="18">
        <f t="shared" si="6"/>
        <v>130000</v>
      </c>
      <c r="F88" s="5">
        <v>250000</v>
      </c>
    </row>
    <row r="89" spans="1:6" ht="15">
      <c r="A89" s="2">
        <v>63</v>
      </c>
      <c r="B89" s="34">
        <v>66151100</v>
      </c>
      <c r="C89" s="4" t="s">
        <v>78</v>
      </c>
      <c r="D89" s="5">
        <v>60000</v>
      </c>
      <c r="E89" s="18">
        <f t="shared" si="6"/>
        <v>50000</v>
      </c>
      <c r="F89" s="5">
        <v>110000</v>
      </c>
    </row>
    <row r="90" spans="1:6" ht="15">
      <c r="A90" s="2">
        <v>64</v>
      </c>
      <c r="B90" s="34">
        <v>66151110</v>
      </c>
      <c r="C90" s="4" t="s">
        <v>79</v>
      </c>
      <c r="D90" s="5">
        <v>10000</v>
      </c>
      <c r="E90" s="18">
        <f t="shared" si="6"/>
        <v>10000</v>
      </c>
      <c r="F90" s="5">
        <v>20000</v>
      </c>
    </row>
    <row r="91" spans="1:6" ht="15">
      <c r="A91" s="2">
        <v>65</v>
      </c>
      <c r="B91" s="33">
        <v>66151120</v>
      </c>
      <c r="C91" s="4" t="s">
        <v>80</v>
      </c>
      <c r="D91" s="5">
        <v>20000</v>
      </c>
      <c r="E91" s="18">
        <f t="shared" si="6"/>
        <v>50000</v>
      </c>
      <c r="F91" s="5">
        <v>70000</v>
      </c>
    </row>
    <row r="92" spans="1:6" ht="15">
      <c r="A92" s="2">
        <v>66</v>
      </c>
      <c r="B92" s="33">
        <v>66151130</v>
      </c>
      <c r="C92" s="4" t="s">
        <v>81</v>
      </c>
      <c r="D92" s="5">
        <v>300000</v>
      </c>
      <c r="E92" s="18">
        <f t="shared" si="6"/>
        <v>200000</v>
      </c>
      <c r="F92" s="5">
        <v>500000</v>
      </c>
    </row>
    <row r="93" spans="1:6" ht="15">
      <c r="A93" s="2">
        <v>67</v>
      </c>
      <c r="B93" s="33">
        <v>66151140</v>
      </c>
      <c r="C93" s="4" t="s">
        <v>82</v>
      </c>
      <c r="D93" s="5">
        <v>35000</v>
      </c>
      <c r="E93" s="18">
        <f t="shared" si="6"/>
        <v>0</v>
      </c>
      <c r="F93" s="5">
        <v>35000</v>
      </c>
    </row>
    <row r="94" spans="1:6" ht="15">
      <c r="A94" s="2">
        <v>68</v>
      </c>
      <c r="B94" s="33">
        <v>66151150</v>
      </c>
      <c r="C94" s="4" t="s">
        <v>83</v>
      </c>
      <c r="D94" s="5">
        <v>150000</v>
      </c>
      <c r="E94" s="18">
        <f t="shared" si="6"/>
        <v>40000</v>
      </c>
      <c r="F94" s="5">
        <v>190000</v>
      </c>
    </row>
    <row r="95" spans="1:6" ht="15">
      <c r="A95" s="2">
        <v>69</v>
      </c>
      <c r="B95" s="33">
        <v>66151160</v>
      </c>
      <c r="C95" s="4" t="s">
        <v>128</v>
      </c>
      <c r="D95" s="5">
        <v>200000</v>
      </c>
      <c r="E95" s="18">
        <f t="shared" si="6"/>
        <v>50000</v>
      </c>
      <c r="F95" s="5">
        <v>250000</v>
      </c>
    </row>
    <row r="96" spans="1:6" ht="15">
      <c r="A96" s="2">
        <v>70</v>
      </c>
      <c r="B96" s="33">
        <v>66152000</v>
      </c>
      <c r="C96" s="4" t="s">
        <v>84</v>
      </c>
      <c r="D96" s="5">
        <v>300000</v>
      </c>
      <c r="E96" s="18">
        <f>SUM(F96-D96)</f>
        <v>-17000</v>
      </c>
      <c r="F96" s="5">
        <v>283000</v>
      </c>
    </row>
    <row r="97" spans="1:6" ht="15">
      <c r="A97" s="2">
        <v>71</v>
      </c>
      <c r="B97" s="33">
        <v>66152200</v>
      </c>
      <c r="C97" s="4" t="s">
        <v>85</v>
      </c>
      <c r="D97" s="5">
        <v>200000</v>
      </c>
      <c r="E97" s="18">
        <f>SUM(F97-D97)</f>
        <v>0</v>
      </c>
      <c r="F97" s="5">
        <v>200000</v>
      </c>
    </row>
    <row r="98" spans="1:6" ht="15">
      <c r="A98" s="1"/>
      <c r="B98" s="31">
        <v>661</v>
      </c>
      <c r="C98" s="3" t="s">
        <v>119</v>
      </c>
      <c r="D98" s="41">
        <f>SUM(D80:D97)</f>
        <v>3362634.42</v>
      </c>
      <c r="E98" s="41">
        <f>SUM(E80:E97)</f>
        <v>777655.5800000001</v>
      </c>
      <c r="F98" s="41">
        <f>SUM(F80:F97)</f>
        <v>4140290</v>
      </c>
    </row>
    <row r="99" spans="1:6" ht="15">
      <c r="A99" s="2">
        <v>72</v>
      </c>
      <c r="B99" s="33">
        <v>66311000</v>
      </c>
      <c r="C99" s="4" t="s">
        <v>86</v>
      </c>
      <c r="D99" s="7">
        <v>50000</v>
      </c>
      <c r="E99" s="18">
        <f>SUM(F99-D99)</f>
        <v>0</v>
      </c>
      <c r="F99" s="7">
        <v>50000</v>
      </c>
    </row>
    <row r="100" spans="1:6" ht="22.5">
      <c r="A100" s="2">
        <v>73</v>
      </c>
      <c r="B100" s="33">
        <v>66312000</v>
      </c>
      <c r="C100" s="4" t="s">
        <v>87</v>
      </c>
      <c r="D100" s="35"/>
      <c r="E100" s="18">
        <f>SUM(F100-D100)</f>
        <v>0</v>
      </c>
      <c r="F100" s="35">
        <v>0</v>
      </c>
    </row>
    <row r="101" spans="1:6" ht="22.5">
      <c r="A101" s="2">
        <v>74</v>
      </c>
      <c r="B101" s="33">
        <v>66313000</v>
      </c>
      <c r="C101" s="4" t="s">
        <v>88</v>
      </c>
      <c r="D101" s="35"/>
      <c r="E101" s="18">
        <f>SUM(F101-D101)</f>
        <v>0</v>
      </c>
      <c r="F101" s="35"/>
    </row>
    <row r="102" spans="1:6" ht="15">
      <c r="A102" s="2"/>
      <c r="B102" s="33"/>
      <c r="C102" s="3" t="s">
        <v>89</v>
      </c>
      <c r="D102" s="6">
        <f>SUM(D99:D101)</f>
        <v>50000</v>
      </c>
      <c r="E102" s="6">
        <f>SUM(E99:E101)</f>
        <v>0</v>
      </c>
      <c r="F102" s="6">
        <f>SUM(F99:F101)</f>
        <v>50000</v>
      </c>
    </row>
    <row r="103" spans="1:6" ht="15">
      <c r="A103" s="2">
        <v>75</v>
      </c>
      <c r="B103" s="33">
        <v>66321000</v>
      </c>
      <c r="C103" s="4" t="s">
        <v>90</v>
      </c>
      <c r="D103" s="5">
        <v>0</v>
      </c>
      <c r="E103" s="18">
        <f>SUM(F103-D103)</f>
        <v>0</v>
      </c>
      <c r="F103" s="5">
        <v>0</v>
      </c>
    </row>
    <row r="104" spans="1:6" ht="22.5">
      <c r="A104" s="2">
        <v>76</v>
      </c>
      <c r="B104" s="33">
        <v>66322000</v>
      </c>
      <c r="C104" s="4" t="s">
        <v>91</v>
      </c>
      <c r="D104" s="5">
        <v>0</v>
      </c>
      <c r="E104" s="18">
        <f>SUM(F104-D104)</f>
        <v>0</v>
      </c>
      <c r="F104" s="5">
        <v>0</v>
      </c>
    </row>
    <row r="105" spans="1:6" ht="22.5">
      <c r="A105" s="2">
        <v>77</v>
      </c>
      <c r="B105" s="33">
        <v>66323000</v>
      </c>
      <c r="C105" s="4" t="s">
        <v>92</v>
      </c>
      <c r="D105" s="5">
        <v>0</v>
      </c>
      <c r="E105" s="18">
        <f>SUM(F105-D105)</f>
        <v>0</v>
      </c>
      <c r="F105" s="5">
        <v>0</v>
      </c>
    </row>
    <row r="106" spans="1:6" ht="15">
      <c r="A106" s="2"/>
      <c r="B106" s="33"/>
      <c r="C106" s="3" t="s">
        <v>89</v>
      </c>
      <c r="D106" s="6">
        <f>SUM(D103:D105)</f>
        <v>0</v>
      </c>
      <c r="E106" s="6">
        <f>SUM(E103:E105)</f>
        <v>0</v>
      </c>
      <c r="F106" s="6">
        <f>SUM(F103:F105)</f>
        <v>0</v>
      </c>
    </row>
    <row r="107" spans="1:6" ht="15">
      <c r="A107" s="1"/>
      <c r="B107" s="31">
        <v>663</v>
      </c>
      <c r="C107" s="3" t="s">
        <v>120</v>
      </c>
      <c r="D107" s="6">
        <f>SUM(D102+D106)</f>
        <v>50000</v>
      </c>
      <c r="E107" s="6">
        <f>SUM(E102+E106)</f>
        <v>0</v>
      </c>
      <c r="F107" s="6">
        <f>SUM(F102+F106)</f>
        <v>50000</v>
      </c>
    </row>
    <row r="108" spans="1:6" ht="25.5">
      <c r="A108" s="23"/>
      <c r="B108" s="24">
        <v>66</v>
      </c>
      <c r="C108" s="8" t="s">
        <v>121</v>
      </c>
      <c r="D108" s="19">
        <f>SUM(D98+D107)</f>
        <v>3412634.42</v>
      </c>
      <c r="E108" s="19">
        <f>SUM(E98+E107)</f>
        <v>777655.5800000001</v>
      </c>
      <c r="F108" s="19">
        <f>SUM(F98+F107)</f>
        <v>4190290</v>
      </c>
    </row>
    <row r="109" spans="1:6" ht="15">
      <c r="A109" s="2">
        <v>78</v>
      </c>
      <c r="B109" s="33">
        <v>68311000</v>
      </c>
      <c r="C109" s="4" t="s">
        <v>93</v>
      </c>
      <c r="D109" s="35">
        <v>20000</v>
      </c>
      <c r="E109" s="18">
        <f>SUM(F109-D109)</f>
        <v>30000</v>
      </c>
      <c r="F109" s="35">
        <v>50000</v>
      </c>
    </row>
    <row r="110" spans="1:6" ht="15">
      <c r="A110" s="23"/>
      <c r="B110" s="24">
        <v>68</v>
      </c>
      <c r="C110" s="8" t="s">
        <v>94</v>
      </c>
      <c r="D110" s="19">
        <f>SUM(D109)</f>
        <v>20000</v>
      </c>
      <c r="E110" s="19">
        <f>SUM(E109)</f>
        <v>30000</v>
      </c>
      <c r="F110" s="19">
        <f>SUM(F109)</f>
        <v>50000</v>
      </c>
    </row>
    <row r="111" spans="1:6" ht="15">
      <c r="A111" s="2">
        <v>79</v>
      </c>
      <c r="B111" s="33">
        <v>72219000</v>
      </c>
      <c r="C111" s="4" t="s">
        <v>95</v>
      </c>
      <c r="D111" s="5"/>
      <c r="E111" s="18">
        <f>SUM(F111-D111)</f>
        <v>0</v>
      </c>
      <c r="F111" s="5">
        <v>0</v>
      </c>
    </row>
    <row r="112" spans="1:6" ht="25.5">
      <c r="A112" s="23"/>
      <c r="B112" s="24">
        <v>72</v>
      </c>
      <c r="C112" s="8" t="s">
        <v>96</v>
      </c>
      <c r="D112" s="19">
        <f>SUM(D111:D111)</f>
        <v>0</v>
      </c>
      <c r="E112" s="19">
        <f>SUM(E111:E111)</f>
        <v>0</v>
      </c>
      <c r="F112" s="19">
        <f>SUM(F111:F111)</f>
        <v>0</v>
      </c>
    </row>
    <row r="113" spans="1:6" ht="30">
      <c r="A113" s="53"/>
      <c r="B113" s="54"/>
      <c r="C113" s="10" t="s">
        <v>125</v>
      </c>
      <c r="D113" s="11">
        <f>SUM(D72+D79+D108+D110+D112)</f>
        <v>13342634.42</v>
      </c>
      <c r="E113" s="11">
        <f>SUM(E72+E79+E108+E110+E112)</f>
        <v>987655.5800000001</v>
      </c>
      <c r="F113" s="11">
        <f>SUM(F72+F79+F108+F110+F112)</f>
        <v>14330290</v>
      </c>
    </row>
    <row r="114" spans="1:6" ht="45">
      <c r="A114" s="53"/>
      <c r="B114" s="54"/>
      <c r="C114" s="10" t="s">
        <v>122</v>
      </c>
      <c r="D114" s="11">
        <f>SUM(D68+D113)</f>
        <v>27100000</v>
      </c>
      <c r="E114" s="11">
        <f>SUM(E68+E113)</f>
        <v>1399999.9999999998</v>
      </c>
      <c r="F114" s="11">
        <f>SUM(F68+F113)</f>
        <v>28500000</v>
      </c>
    </row>
    <row r="115" spans="1:6" ht="30">
      <c r="A115" s="53"/>
      <c r="B115" s="54"/>
      <c r="C115" s="10" t="s">
        <v>126</v>
      </c>
      <c r="D115" s="55"/>
      <c r="E115" s="65">
        <f>SUM(F115-D115)</f>
        <v>0</v>
      </c>
      <c r="F115" s="45"/>
    </row>
    <row r="116" spans="1:6" ht="26.25" customHeight="1">
      <c r="A116" s="71"/>
      <c r="B116" s="72"/>
      <c r="C116" s="62" t="s">
        <v>123</v>
      </c>
      <c r="D116" s="73">
        <f>SUM(D114+D115)</f>
        <v>27100000</v>
      </c>
      <c r="E116" s="73">
        <f>SUM(E114+E115)</f>
        <v>1399999.9999999998</v>
      </c>
      <c r="F116" s="73">
        <f>SUM(F114+F115)</f>
        <v>28500000</v>
      </c>
    </row>
    <row r="117" ht="15">
      <c r="C117" s="75" t="s">
        <v>135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I7" sqref="I7"/>
    </sheetView>
  </sheetViews>
  <sheetFormatPr defaultColWidth="9.140625" defaultRowHeight="15"/>
  <cols>
    <col min="4" max="4" width="18.57421875" style="0" customWidth="1"/>
    <col min="5" max="5" width="16.421875" style="0" customWidth="1"/>
    <col min="6" max="6" width="15.57421875" style="0" customWidth="1"/>
  </cols>
  <sheetData>
    <row r="1" spans="1:6" ht="22.5">
      <c r="A1" s="2">
        <v>45</v>
      </c>
      <c r="B1" s="33">
        <v>64132000</v>
      </c>
      <c r="C1" s="4" t="s">
        <v>62</v>
      </c>
      <c r="D1" s="39">
        <v>3000</v>
      </c>
      <c r="E1" s="18">
        <f>SUM(F1-D1)</f>
        <v>300</v>
      </c>
      <c r="F1" s="39">
        <v>3300</v>
      </c>
    </row>
    <row r="2" spans="1:6" ht="22.5">
      <c r="A2" s="2">
        <v>46</v>
      </c>
      <c r="B2" s="33">
        <v>64143000</v>
      </c>
      <c r="C2" s="4" t="s">
        <v>134</v>
      </c>
      <c r="D2" s="84">
        <v>17000</v>
      </c>
      <c r="E2" s="85">
        <f>SUM(F2-D2)</f>
        <v>-8848</v>
      </c>
      <c r="F2" s="84">
        <v>8152</v>
      </c>
    </row>
    <row r="3" spans="1:6" ht="33.75">
      <c r="A3" s="2"/>
      <c r="B3" s="33">
        <v>64151000</v>
      </c>
      <c r="C3" s="4" t="s">
        <v>143</v>
      </c>
      <c r="D3" s="35"/>
      <c r="E3" s="18">
        <f>SUM(F3-D3)</f>
        <v>500</v>
      </c>
      <c r="F3" s="35">
        <v>500</v>
      </c>
    </row>
    <row r="4" spans="1:6" ht="63.75">
      <c r="A4" s="67"/>
      <c r="B4" s="68">
        <v>64</v>
      </c>
      <c r="C4" s="69" t="s">
        <v>117</v>
      </c>
      <c r="D4" s="70">
        <f>SUM(D1:D3)</f>
        <v>20000</v>
      </c>
      <c r="E4" s="70">
        <f>SUM(E1:E2)</f>
        <v>-8548</v>
      </c>
      <c r="F4" s="70">
        <f>SUM(F1:F3)</f>
        <v>11952</v>
      </c>
    </row>
    <row r="5" spans="1:6" ht="33.75">
      <c r="A5" s="2">
        <v>47</v>
      </c>
      <c r="B5" s="33">
        <v>65264000</v>
      </c>
      <c r="C5" s="4" t="s">
        <v>63</v>
      </c>
      <c r="D5" s="39">
        <v>8100000</v>
      </c>
      <c r="E5" s="18">
        <f aca="true" t="shared" si="0" ref="E5:E10">SUM(F5-D5)</f>
        <v>-800000</v>
      </c>
      <c r="F5" s="86">
        <v>7300000</v>
      </c>
    </row>
    <row r="6" spans="1:6" ht="22.5">
      <c r="A6" s="2">
        <v>48</v>
      </c>
      <c r="B6" s="33">
        <v>65264440</v>
      </c>
      <c r="C6" s="4" t="s">
        <v>64</v>
      </c>
      <c r="D6" s="39">
        <v>210000</v>
      </c>
      <c r="E6" s="18">
        <f t="shared" si="0"/>
        <v>-131000</v>
      </c>
      <c r="F6" s="39">
        <v>79000</v>
      </c>
    </row>
    <row r="7" spans="1:6" ht="22.5">
      <c r="A7" s="2">
        <v>49</v>
      </c>
      <c r="B7" s="33">
        <v>65264500</v>
      </c>
      <c r="C7" s="4" t="s">
        <v>65</v>
      </c>
      <c r="D7" s="39">
        <v>150000</v>
      </c>
      <c r="E7" s="18">
        <f t="shared" si="0"/>
        <v>0</v>
      </c>
      <c r="F7" s="39">
        <v>150000</v>
      </c>
    </row>
    <row r="8" spans="1:6" ht="22.5">
      <c r="A8" s="2">
        <v>50</v>
      </c>
      <c r="B8" s="33">
        <v>65265000</v>
      </c>
      <c r="C8" s="4" t="s">
        <v>66</v>
      </c>
      <c r="D8" s="39">
        <v>1500000</v>
      </c>
      <c r="E8" s="18">
        <f t="shared" si="0"/>
        <v>-500000</v>
      </c>
      <c r="F8" s="86">
        <v>1000000</v>
      </c>
    </row>
    <row r="9" spans="1:6" ht="45">
      <c r="A9" s="2">
        <v>52</v>
      </c>
      <c r="B9" s="33">
        <v>65267001</v>
      </c>
      <c r="C9" s="4" t="s">
        <v>67</v>
      </c>
      <c r="D9" s="39">
        <v>35000</v>
      </c>
      <c r="E9" s="18">
        <f t="shared" si="0"/>
        <v>-30000</v>
      </c>
      <c r="F9" s="39">
        <v>5000</v>
      </c>
    </row>
    <row r="10" spans="1:6" ht="56.25">
      <c r="A10" s="2">
        <v>53</v>
      </c>
      <c r="B10" s="33">
        <v>65269000</v>
      </c>
      <c r="C10" s="4" t="s">
        <v>68</v>
      </c>
      <c r="D10" s="39">
        <v>75000</v>
      </c>
      <c r="E10" s="18">
        <f t="shared" si="0"/>
        <v>-9000</v>
      </c>
      <c r="F10" s="39">
        <v>66000</v>
      </c>
    </row>
    <row r="11" spans="1:6" ht="76.5">
      <c r="A11" s="23"/>
      <c r="B11" s="24">
        <v>65</v>
      </c>
      <c r="C11" s="8" t="s">
        <v>118</v>
      </c>
      <c r="D11" s="66">
        <f>SUM(D5:D10)</f>
        <v>10070000</v>
      </c>
      <c r="E11" s="66">
        <f>SUM(E5:E10)</f>
        <v>-1470000</v>
      </c>
      <c r="F11" s="66">
        <f>SUM(F5:F10)</f>
        <v>8600000</v>
      </c>
    </row>
    <row r="12" spans="1:6" ht="22.5">
      <c r="A12" s="2">
        <v>54</v>
      </c>
      <c r="B12" s="33">
        <v>66151000</v>
      </c>
      <c r="C12" s="4" t="s">
        <v>69</v>
      </c>
      <c r="D12" s="5">
        <v>37290</v>
      </c>
      <c r="E12" s="18">
        <f>SUM(F12-D12)</f>
        <v>710</v>
      </c>
      <c r="F12" s="5">
        <v>38000</v>
      </c>
    </row>
    <row r="13" spans="1:6" ht="33.75">
      <c r="A13" s="2">
        <v>55</v>
      </c>
      <c r="B13" s="33">
        <v>66151010</v>
      </c>
      <c r="C13" s="4" t="s">
        <v>70</v>
      </c>
      <c r="D13" s="5">
        <v>1050000</v>
      </c>
      <c r="E13" s="18">
        <f aca="true" t="shared" si="1" ref="E13:E27">SUM(F13-D13)</f>
        <v>50000</v>
      </c>
      <c r="F13" s="5">
        <v>1100000</v>
      </c>
    </row>
    <row r="14" spans="1:6" ht="22.5">
      <c r="A14" s="2">
        <v>56</v>
      </c>
      <c r="B14" s="33">
        <v>66151020</v>
      </c>
      <c r="C14" s="4" t="s">
        <v>71</v>
      </c>
      <c r="D14" s="5">
        <v>230000</v>
      </c>
      <c r="E14" s="18">
        <f t="shared" si="1"/>
        <v>0</v>
      </c>
      <c r="F14" s="5">
        <v>230000</v>
      </c>
    </row>
    <row r="15" spans="1:6" ht="33.75">
      <c r="A15" s="2">
        <v>57</v>
      </c>
      <c r="B15" s="33">
        <v>66151030</v>
      </c>
      <c r="C15" s="4" t="s">
        <v>72</v>
      </c>
      <c r="D15" s="5">
        <v>90000</v>
      </c>
      <c r="E15" s="18">
        <f t="shared" si="1"/>
        <v>0</v>
      </c>
      <c r="F15" s="5">
        <v>90000</v>
      </c>
    </row>
    <row r="16" spans="1:6" ht="78.75">
      <c r="A16" s="2">
        <v>58</v>
      </c>
      <c r="B16" s="33">
        <v>66151040</v>
      </c>
      <c r="C16" s="4" t="s">
        <v>73</v>
      </c>
      <c r="D16" s="5">
        <v>300000</v>
      </c>
      <c r="E16" s="18">
        <f t="shared" si="1"/>
        <v>-150000</v>
      </c>
      <c r="F16" s="5">
        <v>150000</v>
      </c>
    </row>
    <row r="17" spans="1:6" ht="22.5">
      <c r="A17" s="2">
        <v>59</v>
      </c>
      <c r="B17" s="33">
        <v>66151050</v>
      </c>
      <c r="C17" s="4" t="s">
        <v>74</v>
      </c>
      <c r="D17" s="5">
        <v>500000</v>
      </c>
      <c r="E17" s="18">
        <f t="shared" si="1"/>
        <v>0</v>
      </c>
      <c r="F17" s="5">
        <v>500000</v>
      </c>
    </row>
    <row r="18" spans="1:6" ht="33.75">
      <c r="A18" s="2">
        <v>60</v>
      </c>
      <c r="B18" s="33">
        <v>66151060</v>
      </c>
      <c r="C18" s="4" t="s">
        <v>75</v>
      </c>
      <c r="D18" s="5"/>
      <c r="E18" s="18">
        <f t="shared" si="1"/>
        <v>0</v>
      </c>
      <c r="F18" s="5"/>
    </row>
    <row r="19" spans="1:6" ht="33.75">
      <c r="A19" s="2">
        <v>61</v>
      </c>
      <c r="B19" s="33">
        <v>66151070</v>
      </c>
      <c r="C19" s="4" t="s">
        <v>76</v>
      </c>
      <c r="D19" s="5">
        <v>25000</v>
      </c>
      <c r="E19" s="18">
        <f t="shared" si="1"/>
        <v>0</v>
      </c>
      <c r="F19" s="5">
        <v>25000</v>
      </c>
    </row>
    <row r="20" spans="1:6" ht="22.5">
      <c r="A20" s="2">
        <v>62</v>
      </c>
      <c r="B20" s="33">
        <v>66151080</v>
      </c>
      <c r="C20" s="4" t="s">
        <v>77</v>
      </c>
      <c r="D20" s="5">
        <v>250000</v>
      </c>
      <c r="E20" s="18">
        <f t="shared" si="1"/>
        <v>0</v>
      </c>
      <c r="F20" s="5">
        <v>250000</v>
      </c>
    </row>
    <row r="21" spans="1:6" ht="33.75">
      <c r="A21" s="2">
        <v>63</v>
      </c>
      <c r="B21" s="34">
        <v>66151100</v>
      </c>
      <c r="C21" s="4" t="s">
        <v>78</v>
      </c>
      <c r="D21" s="5">
        <v>110000</v>
      </c>
      <c r="E21" s="18">
        <f t="shared" si="1"/>
        <v>0</v>
      </c>
      <c r="F21" s="5">
        <v>110000</v>
      </c>
    </row>
    <row r="22" spans="1:6" ht="15">
      <c r="A22" s="2">
        <v>64</v>
      </c>
      <c r="B22" s="34">
        <v>66151110</v>
      </c>
      <c r="C22" s="4" t="s">
        <v>79</v>
      </c>
      <c r="D22" s="5">
        <v>20000</v>
      </c>
      <c r="E22" s="18">
        <f t="shared" si="1"/>
        <v>0</v>
      </c>
      <c r="F22" s="5">
        <v>20000</v>
      </c>
    </row>
    <row r="23" spans="1:6" ht="15">
      <c r="A23" s="2">
        <v>65</v>
      </c>
      <c r="B23" s="33">
        <v>66151120</v>
      </c>
      <c r="C23" s="4" t="s">
        <v>80</v>
      </c>
      <c r="D23" s="5">
        <v>70000</v>
      </c>
      <c r="E23" s="18">
        <f t="shared" si="1"/>
        <v>0</v>
      </c>
      <c r="F23" s="5">
        <v>70000</v>
      </c>
    </row>
    <row r="24" spans="1:6" ht="33.75">
      <c r="A24" s="2">
        <v>66</v>
      </c>
      <c r="B24" s="33">
        <v>66151130</v>
      </c>
      <c r="C24" s="4" t="s">
        <v>81</v>
      </c>
      <c r="D24" s="5">
        <v>500000</v>
      </c>
      <c r="E24" s="18">
        <f t="shared" si="1"/>
        <v>-200000</v>
      </c>
      <c r="F24" s="5">
        <v>300000</v>
      </c>
    </row>
    <row r="25" spans="1:6" ht="33.75">
      <c r="A25" s="2">
        <v>67</v>
      </c>
      <c r="B25" s="33">
        <v>66151140</v>
      </c>
      <c r="C25" s="4" t="s">
        <v>82</v>
      </c>
      <c r="D25" s="5">
        <v>35000</v>
      </c>
      <c r="E25" s="18">
        <f t="shared" si="1"/>
        <v>0</v>
      </c>
      <c r="F25" s="5">
        <v>35000</v>
      </c>
    </row>
    <row r="26" spans="1:6" ht="22.5">
      <c r="A26" s="2">
        <v>68</v>
      </c>
      <c r="B26" s="33">
        <v>66151150</v>
      </c>
      <c r="C26" s="4" t="s">
        <v>83</v>
      </c>
      <c r="D26" s="5">
        <v>190000</v>
      </c>
      <c r="E26" s="18">
        <f t="shared" si="1"/>
        <v>160000</v>
      </c>
      <c r="F26" s="5">
        <v>350000</v>
      </c>
    </row>
    <row r="27" spans="1:6" ht="45">
      <c r="A27" s="2">
        <v>69</v>
      </c>
      <c r="B27" s="33">
        <v>66151160</v>
      </c>
      <c r="C27" s="4" t="s">
        <v>128</v>
      </c>
      <c r="D27" s="5">
        <v>250000</v>
      </c>
      <c r="E27" s="18">
        <f t="shared" si="1"/>
        <v>0</v>
      </c>
      <c r="F27" s="5">
        <v>250000</v>
      </c>
    </row>
    <row r="28" spans="1:6" ht="45">
      <c r="A28" s="2">
        <v>70</v>
      </c>
      <c r="B28" s="33">
        <v>66152000</v>
      </c>
      <c r="C28" s="4" t="s">
        <v>84</v>
      </c>
      <c r="D28" s="5">
        <v>283000</v>
      </c>
      <c r="E28" s="18">
        <f>SUM(F28-D28)</f>
        <v>-1000</v>
      </c>
      <c r="F28" s="5">
        <v>282000</v>
      </c>
    </row>
    <row r="29" spans="1:6" ht="33.75">
      <c r="A29" s="2">
        <v>71</v>
      </c>
      <c r="B29" s="33">
        <v>66152200</v>
      </c>
      <c r="C29" s="4" t="s">
        <v>85</v>
      </c>
      <c r="D29" s="5">
        <v>200000</v>
      </c>
      <c r="E29" s="18">
        <f>SUM(F29-D29)</f>
        <v>0</v>
      </c>
      <c r="F29" s="5">
        <v>200000</v>
      </c>
    </row>
    <row r="30" spans="1:6" ht="45">
      <c r="A30" s="1"/>
      <c r="B30" s="31">
        <v>661</v>
      </c>
      <c r="C30" s="3" t="s">
        <v>119</v>
      </c>
      <c r="D30" s="41">
        <f>SUM(D12:D29)</f>
        <v>4140290</v>
      </c>
      <c r="E30" s="41">
        <f>SUM(E12:E29)</f>
        <v>-140290</v>
      </c>
      <c r="F30" s="41">
        <f>SUM(F12:F29)</f>
        <v>4000000</v>
      </c>
    </row>
    <row r="31" spans="1:6" ht="45">
      <c r="A31" s="2">
        <v>72</v>
      </c>
      <c r="B31" s="33">
        <v>66311000</v>
      </c>
      <c r="C31" s="4" t="s">
        <v>86</v>
      </c>
      <c r="D31" s="7">
        <v>0</v>
      </c>
      <c r="E31" s="18">
        <f>SUM(F31-D31)</f>
        <v>0</v>
      </c>
      <c r="F31" s="7">
        <v>0</v>
      </c>
    </row>
    <row r="32" spans="1:6" ht="56.25">
      <c r="A32" s="2">
        <v>73</v>
      </c>
      <c r="B32" s="33">
        <v>66312000</v>
      </c>
      <c r="C32" s="4" t="s">
        <v>87</v>
      </c>
      <c r="D32" s="35">
        <v>50000</v>
      </c>
      <c r="E32" s="18">
        <f>SUM(F32-D32)</f>
        <v>0</v>
      </c>
      <c r="F32" s="35">
        <v>50000</v>
      </c>
    </row>
    <row r="33" spans="1:6" ht="56.25">
      <c r="A33" s="2">
        <v>74</v>
      </c>
      <c r="B33" s="33">
        <v>66313000</v>
      </c>
      <c r="C33" s="4" t="s">
        <v>88</v>
      </c>
      <c r="D33" s="35"/>
      <c r="E33" s="18">
        <f>SUM(F33-D33)</f>
        <v>0</v>
      </c>
      <c r="F33" s="35"/>
    </row>
    <row r="34" spans="1:6" ht="33.75">
      <c r="A34" s="2"/>
      <c r="B34" s="33"/>
      <c r="C34" s="3" t="s">
        <v>89</v>
      </c>
      <c r="D34" s="6">
        <f>SUM(D31:D33)</f>
        <v>50000</v>
      </c>
      <c r="E34" s="6">
        <f>SUM(E31:E33)</f>
        <v>0</v>
      </c>
      <c r="F34" s="6">
        <f>SUM(F31:F33)</f>
        <v>50000</v>
      </c>
    </row>
    <row r="35" spans="1:6" ht="45">
      <c r="A35" s="2">
        <v>75</v>
      </c>
      <c r="B35" s="33">
        <v>66321000</v>
      </c>
      <c r="C35" s="4" t="s">
        <v>90</v>
      </c>
      <c r="D35" s="5">
        <v>0</v>
      </c>
      <c r="E35" s="18">
        <f>SUM(F35-D35)</f>
        <v>0</v>
      </c>
      <c r="F35" s="5">
        <v>0</v>
      </c>
    </row>
    <row r="36" spans="1:6" ht="56.25">
      <c r="A36" s="2">
        <v>76</v>
      </c>
      <c r="B36" s="33">
        <v>66322000</v>
      </c>
      <c r="C36" s="4" t="s">
        <v>91</v>
      </c>
      <c r="D36" s="5">
        <v>0</v>
      </c>
      <c r="E36" s="18">
        <f>SUM(F36-D36)</f>
        <v>0</v>
      </c>
      <c r="F36" s="5">
        <v>0</v>
      </c>
    </row>
    <row r="37" spans="1:6" ht="56.25">
      <c r="A37" s="2">
        <v>77</v>
      </c>
      <c r="B37" s="33">
        <v>66323000</v>
      </c>
      <c r="C37" s="4" t="s">
        <v>92</v>
      </c>
      <c r="D37" s="5">
        <v>0</v>
      </c>
      <c r="E37" s="18">
        <f>SUM(F37-D37)</f>
        <v>0</v>
      </c>
      <c r="F37" s="5">
        <v>0</v>
      </c>
    </row>
    <row r="38" spans="1:6" ht="33.75">
      <c r="A38" s="2"/>
      <c r="B38" s="33"/>
      <c r="C38" s="3" t="s">
        <v>89</v>
      </c>
      <c r="D38" s="6">
        <f>SUM(D35:D37)</f>
        <v>0</v>
      </c>
      <c r="E38" s="6">
        <f>SUM(E35:E37)</f>
        <v>0</v>
      </c>
      <c r="F38" s="6">
        <f>SUM(F35:F37)</f>
        <v>0</v>
      </c>
    </row>
    <row r="39" spans="1:6" ht="22.5">
      <c r="A39" s="1"/>
      <c r="B39" s="31">
        <v>663</v>
      </c>
      <c r="C39" s="3" t="s">
        <v>120</v>
      </c>
      <c r="D39" s="6">
        <f>SUM(D34+D38)</f>
        <v>50000</v>
      </c>
      <c r="E39" s="6">
        <f>SUM(E34+E38)</f>
        <v>0</v>
      </c>
      <c r="F39" s="6">
        <f>SUM(F34+F38)</f>
        <v>50000</v>
      </c>
    </row>
    <row r="40" spans="1:6" ht="127.5">
      <c r="A40" s="23"/>
      <c r="B40" s="24">
        <v>66</v>
      </c>
      <c r="C40" s="8" t="s">
        <v>121</v>
      </c>
      <c r="D40" s="19">
        <f>SUM(D30+D39)</f>
        <v>4190290</v>
      </c>
      <c r="E40" s="19">
        <f>SUM(E30+E39)</f>
        <v>-140290</v>
      </c>
      <c r="F40" s="19">
        <f>SUM(F30+F39)</f>
        <v>4050000</v>
      </c>
    </row>
    <row r="41" spans="1:6" ht="22.5">
      <c r="A41" s="2">
        <v>78</v>
      </c>
      <c r="B41" s="33">
        <v>68311000</v>
      </c>
      <c r="C41" s="4" t="s">
        <v>93</v>
      </c>
      <c r="D41" s="35">
        <v>50000</v>
      </c>
      <c r="E41" s="18">
        <f>SUM(F41-D41)</f>
        <v>-10000</v>
      </c>
      <c r="F41" s="35">
        <v>40000</v>
      </c>
    </row>
    <row r="42" spans="1:6" ht="38.25">
      <c r="A42" s="23"/>
      <c r="B42" s="24">
        <v>68</v>
      </c>
      <c r="C42" s="8" t="s">
        <v>94</v>
      </c>
      <c r="D42" s="19">
        <f>SUM(D41)</f>
        <v>50000</v>
      </c>
      <c r="E42" s="19">
        <f>SUM(E41)</f>
        <v>-10000</v>
      </c>
      <c r="F42" s="19">
        <f>SUM(F41)</f>
        <v>40000</v>
      </c>
    </row>
    <row r="43" spans="1:6" ht="33.75">
      <c r="A43" s="2">
        <v>79</v>
      </c>
      <c r="B43" s="33">
        <v>72219000</v>
      </c>
      <c r="C43" s="4" t="s">
        <v>95</v>
      </c>
      <c r="D43" s="5"/>
      <c r="E43" s="18">
        <f>SUM(F43-D43)</f>
        <v>0</v>
      </c>
      <c r="F43" s="5">
        <v>0</v>
      </c>
    </row>
    <row r="44" spans="1:6" ht="76.5">
      <c r="A44" s="23"/>
      <c r="B44" s="24">
        <v>72</v>
      </c>
      <c r="C44" s="8" t="s">
        <v>96</v>
      </c>
      <c r="D44" s="19">
        <f>SUM(D43:D43)</f>
        <v>0</v>
      </c>
      <c r="E44" s="19">
        <f>SUM(E43:E43)</f>
        <v>0</v>
      </c>
      <c r="F44" s="19">
        <f>SUM(F43:F43)</f>
        <v>0</v>
      </c>
    </row>
    <row r="45" spans="1:6" ht="105">
      <c r="A45" s="53"/>
      <c r="B45" s="54"/>
      <c r="C45" s="10" t="s">
        <v>125</v>
      </c>
      <c r="D45" s="11">
        <f>SUM(D4+D11+D40+D42+D44)</f>
        <v>14330290</v>
      </c>
      <c r="E45" s="11">
        <f>SUM(E4+E11+E40+E42+E44)</f>
        <v>-1628838</v>
      </c>
      <c r="F45" s="11">
        <f>SUM(F4+F11+F40+F42+F44)</f>
        <v>12701952</v>
      </c>
    </row>
    <row r="46" spans="1:6" ht="165">
      <c r="A46" s="53"/>
      <c r="B46" s="54"/>
      <c r="C46" s="10" t="s">
        <v>122</v>
      </c>
      <c r="D46" s="11" t="e">
        <f>SUM(#REF!+D45)</f>
        <v>#REF!</v>
      </c>
      <c r="E46" s="11" t="e">
        <f>SUM(#REF!+E45)</f>
        <v>#REF!</v>
      </c>
      <c r="F46" s="11" t="e">
        <f>SUM(#REF!+F45)</f>
        <v>#REF!</v>
      </c>
    </row>
    <row r="47" spans="1:6" ht="90">
      <c r="A47" s="53"/>
      <c r="B47" s="54"/>
      <c r="C47" s="10" t="s">
        <v>126</v>
      </c>
      <c r="D47" s="79"/>
      <c r="E47" s="80">
        <f>SUM(F47-D47)</f>
        <v>2895000</v>
      </c>
      <c r="F47" s="81">
        <v>2895000</v>
      </c>
    </row>
    <row r="48" spans="1:6" ht="60">
      <c r="A48" s="71"/>
      <c r="B48" s="72"/>
      <c r="C48" s="62" t="s">
        <v>123</v>
      </c>
      <c r="D48" s="73" t="e">
        <f>SUM(D46+D47)</f>
        <v>#REF!</v>
      </c>
      <c r="E48" s="73" t="e">
        <f>SUM(E46+E47)</f>
        <v>#REF!</v>
      </c>
      <c r="F48" s="73" t="e">
        <f>SUM(F46+F47)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Jela Horvatić</dc:creator>
  <cp:keywords/>
  <dc:description/>
  <cp:lastModifiedBy>Petra</cp:lastModifiedBy>
  <cp:lastPrinted>2016-12-16T16:20:18Z</cp:lastPrinted>
  <dcterms:created xsi:type="dcterms:W3CDTF">2010-03-11T08:49:47Z</dcterms:created>
  <dcterms:modified xsi:type="dcterms:W3CDTF">2019-03-21T11:44:03Z</dcterms:modified>
  <cp:category/>
  <cp:version/>
  <cp:contentType/>
  <cp:contentStatus/>
</cp:coreProperties>
</file>